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3" i="57" l="1"/>
  <c r="G51" i="57"/>
  <c r="N24" i="57"/>
  <c r="L24" i="57"/>
  <c r="K24" i="57"/>
  <c r="N10" i="57"/>
  <c r="L10" i="57"/>
  <c r="F23" i="57"/>
  <c r="I37" i="55" l="1"/>
  <c r="F39" i="3" l="1"/>
  <c r="G39" i="3"/>
  <c r="I39" i="3"/>
  <c r="K39" i="3"/>
  <c r="L39" i="3"/>
  <c r="N39" i="3"/>
  <c r="F40" i="3"/>
  <c r="G40" i="3"/>
  <c r="I40" i="3"/>
  <c r="K40" i="3"/>
  <c r="L40" i="3"/>
  <c r="N40" i="3"/>
  <c r="F41" i="3"/>
  <c r="G41" i="3"/>
  <c r="I41" i="3"/>
  <c r="K41" i="3"/>
  <c r="L41" i="3"/>
  <c r="N41" i="3"/>
  <c r="F42" i="3"/>
  <c r="G42" i="3"/>
  <c r="I42" i="3"/>
  <c r="K42" i="3"/>
  <c r="L42" i="3"/>
  <c r="N42" i="3"/>
  <c r="F43" i="3"/>
  <c r="G43" i="3"/>
  <c r="I43" i="3"/>
  <c r="K43" i="3"/>
  <c r="L43" i="3"/>
  <c r="N43" i="3"/>
  <c r="F44" i="3"/>
  <c r="G44" i="3"/>
  <c r="I44" i="3"/>
  <c r="K44" i="3"/>
  <c r="L44" i="3"/>
  <c r="N44" i="3"/>
  <c r="F45" i="3"/>
  <c r="G45" i="3"/>
  <c r="I45" i="3"/>
  <c r="K45" i="3"/>
  <c r="L45" i="3"/>
  <c r="N45" i="3"/>
  <c r="F46" i="3"/>
  <c r="G46" i="3"/>
  <c r="I46" i="3"/>
  <c r="K46" i="3"/>
  <c r="L46" i="3"/>
  <c r="N46" i="3"/>
  <c r="F47" i="3"/>
  <c r="G47" i="3"/>
  <c r="I47" i="3"/>
  <c r="K47" i="3"/>
  <c r="L47" i="3"/>
  <c r="N47" i="3"/>
  <c r="F48" i="3"/>
  <c r="G48" i="3"/>
  <c r="I48" i="3"/>
  <c r="K48" i="3"/>
  <c r="L48" i="3"/>
  <c r="N48" i="3"/>
  <c r="F49" i="3"/>
  <c r="G49" i="3"/>
  <c r="I49" i="3"/>
  <c r="K49" i="3"/>
  <c r="L49" i="3"/>
  <c r="N49" i="3"/>
  <c r="F50" i="3"/>
  <c r="G50" i="3"/>
  <c r="I50" i="3"/>
  <c r="K50" i="3"/>
  <c r="L50" i="3"/>
  <c r="N50" i="3"/>
  <c r="G38" i="3"/>
  <c r="I38" i="3"/>
  <c r="K38" i="3"/>
  <c r="L38" i="3"/>
  <c r="N38" i="3"/>
  <c r="F38" i="3"/>
  <c r="F25" i="3"/>
  <c r="G25" i="3"/>
  <c r="I25" i="3"/>
  <c r="K25" i="3"/>
  <c r="L25" i="3"/>
  <c r="N25" i="3"/>
  <c r="F26" i="3"/>
  <c r="G26" i="3"/>
  <c r="I26" i="3"/>
  <c r="K26" i="3"/>
  <c r="L26" i="3"/>
  <c r="N26" i="3"/>
  <c r="F27" i="3"/>
  <c r="G27" i="3"/>
  <c r="I27" i="3"/>
  <c r="K27" i="3"/>
  <c r="L27" i="3"/>
  <c r="N27" i="3"/>
  <c r="F28" i="3"/>
  <c r="G28" i="3"/>
  <c r="I28" i="3"/>
  <c r="K28" i="3"/>
  <c r="L28" i="3"/>
  <c r="N28" i="3"/>
  <c r="F29" i="3"/>
  <c r="G29" i="3"/>
  <c r="I29" i="3"/>
  <c r="K29" i="3"/>
  <c r="L29" i="3"/>
  <c r="N29" i="3"/>
  <c r="F30" i="3"/>
  <c r="G30" i="3"/>
  <c r="I30" i="3"/>
  <c r="K30" i="3"/>
  <c r="L30" i="3"/>
  <c r="N30" i="3"/>
  <c r="F31" i="3"/>
  <c r="G31" i="3"/>
  <c r="I31" i="3"/>
  <c r="K31" i="3"/>
  <c r="L31" i="3"/>
  <c r="N31" i="3"/>
  <c r="F32" i="3"/>
  <c r="G32" i="3"/>
  <c r="I32" i="3"/>
  <c r="K32" i="3"/>
  <c r="L32" i="3"/>
  <c r="N32" i="3"/>
  <c r="F33" i="3"/>
  <c r="G33" i="3"/>
  <c r="I33" i="3"/>
  <c r="K33" i="3"/>
  <c r="L33" i="3"/>
  <c r="N33" i="3"/>
  <c r="F34" i="3"/>
  <c r="G34" i="3"/>
  <c r="I34" i="3"/>
  <c r="K34" i="3"/>
  <c r="L34" i="3"/>
  <c r="N34" i="3"/>
  <c r="F35" i="3"/>
  <c r="G35" i="3"/>
  <c r="I35" i="3"/>
  <c r="K35" i="3"/>
  <c r="L35" i="3"/>
  <c r="N35" i="3"/>
  <c r="F36" i="3"/>
  <c r="G36" i="3"/>
  <c r="I36" i="3"/>
  <c r="K36" i="3"/>
  <c r="L36" i="3"/>
  <c r="N36" i="3"/>
  <c r="G24" i="3"/>
  <c r="I24" i="3"/>
  <c r="K24" i="3"/>
  <c r="L24" i="3"/>
  <c r="N24" i="3"/>
  <c r="F24" i="3"/>
  <c r="F11" i="3"/>
  <c r="G11" i="3"/>
  <c r="I11" i="3"/>
  <c r="K11" i="3"/>
  <c r="L11" i="3"/>
  <c r="N11" i="3"/>
  <c r="F12" i="3"/>
  <c r="G12" i="3"/>
  <c r="I12" i="3"/>
  <c r="K12" i="3"/>
  <c r="L12" i="3"/>
  <c r="N12" i="3"/>
  <c r="F13" i="3"/>
  <c r="G13" i="3"/>
  <c r="I13" i="3"/>
  <c r="K13" i="3"/>
  <c r="L13" i="3"/>
  <c r="N13" i="3"/>
  <c r="F14" i="3"/>
  <c r="G14" i="3"/>
  <c r="I14" i="3"/>
  <c r="K14" i="3"/>
  <c r="L14" i="3"/>
  <c r="N14" i="3"/>
  <c r="F15" i="3"/>
  <c r="G15" i="3"/>
  <c r="I15" i="3"/>
  <c r="K15" i="3"/>
  <c r="L15" i="3"/>
  <c r="N15" i="3"/>
  <c r="F16" i="3"/>
  <c r="G16" i="3"/>
  <c r="I16" i="3"/>
  <c r="K16" i="3"/>
  <c r="L16" i="3"/>
  <c r="N16" i="3"/>
  <c r="F17" i="3"/>
  <c r="G17" i="3"/>
  <c r="I17" i="3"/>
  <c r="K17" i="3"/>
  <c r="L17" i="3"/>
  <c r="N17" i="3"/>
  <c r="F18" i="3"/>
  <c r="G18" i="3"/>
  <c r="I18" i="3"/>
  <c r="K18" i="3"/>
  <c r="L18" i="3"/>
  <c r="N18" i="3"/>
  <c r="F19" i="3"/>
  <c r="G19" i="3"/>
  <c r="I19" i="3"/>
  <c r="K19" i="3"/>
  <c r="L19" i="3"/>
  <c r="N19" i="3"/>
  <c r="F20" i="3"/>
  <c r="G20" i="3"/>
  <c r="I20" i="3"/>
  <c r="K20" i="3"/>
  <c r="L20" i="3"/>
  <c r="N20" i="3"/>
  <c r="F21" i="3"/>
  <c r="G21" i="3"/>
  <c r="I21" i="3"/>
  <c r="K21" i="3"/>
  <c r="L21" i="3"/>
  <c r="N21" i="3"/>
  <c r="F22" i="3"/>
  <c r="G22" i="3"/>
  <c r="I22" i="3"/>
  <c r="K22" i="3"/>
  <c r="L22" i="3"/>
  <c r="N22" i="3"/>
  <c r="G10" i="3"/>
  <c r="I10" i="3"/>
  <c r="K10" i="3"/>
  <c r="L10" i="3"/>
  <c r="N10" i="3"/>
  <c r="F10" i="3"/>
  <c r="I23" i="46" l="1"/>
  <c r="I37" i="54" l="1"/>
  <c r="I51" i="54"/>
  <c r="F23" i="53" l="1"/>
  <c r="G23" i="53"/>
  <c r="K23" i="41" l="1"/>
  <c r="L23" i="41"/>
  <c r="I36" i="47" l="1"/>
  <c r="I22" i="47"/>
  <c r="N51" i="56" l="1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J46" i="56"/>
  <c r="H46" i="56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J38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J24" i="56" s="1"/>
  <c r="N23" i="56"/>
  <c r="N53" i="56" s="1"/>
  <c r="L23" i="56"/>
  <c r="L53" i="56" s="1"/>
  <c r="K23" i="56"/>
  <c r="K53" i="56" s="1"/>
  <c r="I23" i="56"/>
  <c r="I53" i="56" s="1"/>
  <c r="G23" i="56"/>
  <c r="G53" i="56" s="1"/>
  <c r="F23" i="56"/>
  <c r="F53" i="56" s="1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H23" i="56" s="1"/>
  <c r="M12" i="56"/>
  <c r="H12" i="56"/>
  <c r="J12" i="56" s="1"/>
  <c r="M11" i="56"/>
  <c r="H11" i="56"/>
  <c r="J11" i="56" s="1"/>
  <c r="M10" i="56"/>
  <c r="H10" i="56"/>
  <c r="J10" i="56" s="1"/>
  <c r="N51" i="55"/>
  <c r="L51" i="55"/>
  <c r="K51" i="55"/>
  <c r="I51" i="55"/>
  <c r="G51" i="55"/>
  <c r="F51" i="55"/>
  <c r="M50" i="55"/>
  <c r="H50" i="55"/>
  <c r="M49" i="55"/>
  <c r="H49" i="55"/>
  <c r="M48" i="55"/>
  <c r="M48" i="3" s="1"/>
  <c r="H48" i="55"/>
  <c r="M47" i="55"/>
  <c r="M47" i="3" s="1"/>
  <c r="H47" i="55"/>
  <c r="M46" i="55"/>
  <c r="M46" i="3" s="1"/>
  <c r="H46" i="55"/>
  <c r="M45" i="55"/>
  <c r="H45" i="55"/>
  <c r="M44" i="55"/>
  <c r="H44" i="55"/>
  <c r="M43" i="55"/>
  <c r="H43" i="55"/>
  <c r="M42" i="55"/>
  <c r="H42" i="55"/>
  <c r="M41" i="55"/>
  <c r="H41" i="55"/>
  <c r="M40" i="55"/>
  <c r="M40" i="3" s="1"/>
  <c r="H40" i="55"/>
  <c r="M39" i="55"/>
  <c r="M39" i="3" s="1"/>
  <c r="H39" i="55"/>
  <c r="M38" i="55"/>
  <c r="M38" i="3" s="1"/>
  <c r="J38" i="55"/>
  <c r="H38" i="55"/>
  <c r="N37" i="55"/>
  <c r="L37" i="55"/>
  <c r="K37" i="55"/>
  <c r="G37" i="55"/>
  <c r="F37" i="55"/>
  <c r="M36" i="55"/>
  <c r="H36" i="55"/>
  <c r="M35" i="55"/>
  <c r="H35" i="55"/>
  <c r="M34" i="55"/>
  <c r="H34" i="55"/>
  <c r="M33" i="55"/>
  <c r="M33" i="3" s="1"/>
  <c r="H33" i="55"/>
  <c r="M32" i="55"/>
  <c r="M32" i="3" s="1"/>
  <c r="H32" i="55"/>
  <c r="M31" i="55"/>
  <c r="H31" i="55"/>
  <c r="M30" i="55"/>
  <c r="H30" i="55"/>
  <c r="M29" i="55"/>
  <c r="H29" i="55"/>
  <c r="M28" i="55"/>
  <c r="H28" i="55"/>
  <c r="M27" i="55"/>
  <c r="H27" i="55"/>
  <c r="M26" i="55"/>
  <c r="H26" i="55"/>
  <c r="M25" i="55"/>
  <c r="M25" i="3" s="1"/>
  <c r="H25" i="55"/>
  <c r="M24" i="55"/>
  <c r="M24" i="3" s="1"/>
  <c r="H24" i="55"/>
  <c r="N23" i="55"/>
  <c r="L23" i="55"/>
  <c r="K23" i="55"/>
  <c r="K53" i="55" s="1"/>
  <c r="I23" i="55"/>
  <c r="I53" i="55" s="1"/>
  <c r="G23" i="55"/>
  <c r="G53" i="55" s="1"/>
  <c r="F23" i="55"/>
  <c r="F53" i="55" s="1"/>
  <c r="M22" i="55"/>
  <c r="H22" i="55"/>
  <c r="M21" i="55"/>
  <c r="H21" i="55"/>
  <c r="M20" i="55"/>
  <c r="H20" i="55"/>
  <c r="M19" i="55"/>
  <c r="M19" i="3" s="1"/>
  <c r="H19" i="55"/>
  <c r="M18" i="55"/>
  <c r="M18" i="3" s="1"/>
  <c r="H18" i="55"/>
  <c r="M17" i="55"/>
  <c r="H17" i="55"/>
  <c r="M16" i="55"/>
  <c r="H16" i="55"/>
  <c r="M15" i="55"/>
  <c r="H15" i="55"/>
  <c r="M14" i="55"/>
  <c r="H14" i="55"/>
  <c r="M13" i="55"/>
  <c r="H13" i="55"/>
  <c r="M12" i="55"/>
  <c r="H12" i="55"/>
  <c r="M11" i="55"/>
  <c r="M11" i="3" s="1"/>
  <c r="H11" i="55"/>
  <c r="M10" i="55"/>
  <c r="M10" i="3" s="1"/>
  <c r="J10" i="55"/>
  <c r="H10" i="55"/>
  <c r="G53" i="54"/>
  <c r="F53" i="54"/>
  <c r="N51" i="54"/>
  <c r="L51" i="54"/>
  <c r="K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J46" i="54"/>
  <c r="H46" i="54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J38" i="54" s="1"/>
  <c r="N37" i="54"/>
  <c r="L37" i="54"/>
  <c r="K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J32" i="54"/>
  <c r="H32" i="54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J25" i="54" s="1"/>
  <c r="M24" i="54"/>
  <c r="H24" i="54"/>
  <c r="J24" i="54" s="1"/>
  <c r="N23" i="54"/>
  <c r="N53" i="54" s="1"/>
  <c r="L23" i="54"/>
  <c r="K23" i="54"/>
  <c r="K53" i="54" s="1"/>
  <c r="I23" i="54"/>
  <c r="I53" i="54" s="1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H18" i="54"/>
  <c r="J18" i="54" s="1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J11" i="54" s="1"/>
  <c r="M10" i="54"/>
  <c r="H10" i="54"/>
  <c r="J10" i="54" s="1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M40" i="53"/>
  <c r="H40" i="53"/>
  <c r="J40" i="53" s="1"/>
  <c r="M39" i="53"/>
  <c r="H39" i="53"/>
  <c r="J39" i="53" s="1"/>
  <c r="M38" i="53"/>
  <c r="H38" i="53"/>
  <c r="J38" i="53" s="1"/>
  <c r="N37" i="53"/>
  <c r="L37" i="53"/>
  <c r="K37" i="53"/>
  <c r="I37" i="53"/>
  <c r="G37" i="53"/>
  <c r="G53" i="53" s="1"/>
  <c r="F37" i="53"/>
  <c r="F53" i="53" s="1"/>
  <c r="M36" i="53"/>
  <c r="H36" i="53"/>
  <c r="J36" i="53" s="1"/>
  <c r="M35" i="53"/>
  <c r="H35" i="53"/>
  <c r="J35" i="53" s="1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M37" i="53" s="1"/>
  <c r="H27" i="53"/>
  <c r="J27" i="53" s="1"/>
  <c r="M26" i="53"/>
  <c r="H26" i="53"/>
  <c r="J26" i="53" s="1"/>
  <c r="M25" i="53"/>
  <c r="H25" i="53"/>
  <c r="J25" i="53" s="1"/>
  <c r="M24" i="53"/>
  <c r="H24" i="53"/>
  <c r="J24" i="53" s="1"/>
  <c r="N23" i="53"/>
  <c r="N53" i="53" s="1"/>
  <c r="L23" i="53"/>
  <c r="L53" i="53" s="1"/>
  <c r="K23" i="53"/>
  <c r="K53" i="53" s="1"/>
  <c r="I23" i="53"/>
  <c r="I53" i="53" s="1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J10" i="53" s="1"/>
  <c r="G53" i="52"/>
  <c r="F53" i="52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J46" i="52"/>
  <c r="H46" i="52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M40" i="52"/>
  <c r="H40" i="52"/>
  <c r="J40" i="52" s="1"/>
  <c r="M39" i="52"/>
  <c r="H39" i="52"/>
  <c r="J39" i="52" s="1"/>
  <c r="M38" i="52"/>
  <c r="H38" i="52"/>
  <c r="J38" i="52" s="1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M26" i="52"/>
  <c r="H26" i="52"/>
  <c r="J26" i="52" s="1"/>
  <c r="M25" i="52"/>
  <c r="H25" i="52"/>
  <c r="J25" i="52" s="1"/>
  <c r="M24" i="52"/>
  <c r="H24" i="52"/>
  <c r="J24" i="52" s="1"/>
  <c r="N23" i="52"/>
  <c r="L23" i="52"/>
  <c r="L53" i="52" s="1"/>
  <c r="K23" i="52"/>
  <c r="K53" i="52" s="1"/>
  <c r="I23" i="52"/>
  <c r="I53" i="52" s="1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H16" i="52"/>
  <c r="J16" i="52" s="1"/>
  <c r="M15" i="52"/>
  <c r="H15" i="52"/>
  <c r="J15" i="52" s="1"/>
  <c r="M14" i="52"/>
  <c r="H14" i="52"/>
  <c r="J14" i="52" s="1"/>
  <c r="M13" i="52"/>
  <c r="M23" i="52" s="1"/>
  <c r="J13" i="52"/>
  <c r="H13" i="52"/>
  <c r="M12" i="52"/>
  <c r="H12" i="52"/>
  <c r="J12" i="52" s="1"/>
  <c r="M11" i="52"/>
  <c r="H11" i="52"/>
  <c r="J11" i="52" s="1"/>
  <c r="M10" i="52"/>
  <c r="H10" i="52"/>
  <c r="J10" i="52" s="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J46" i="51"/>
  <c r="H46" i="5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M51" i="51" s="1"/>
  <c r="H41" i="51"/>
  <c r="J41" i="51" s="1"/>
  <c r="M40" i="51"/>
  <c r="H40" i="51"/>
  <c r="J40" i="51" s="1"/>
  <c r="M39" i="51"/>
  <c r="H39" i="51"/>
  <c r="J39" i="51" s="1"/>
  <c r="M38" i="51"/>
  <c r="H38" i="51"/>
  <c r="J38" i="51" s="1"/>
  <c r="N37" i="51"/>
  <c r="L37" i="51"/>
  <c r="K37" i="51"/>
  <c r="I37" i="51"/>
  <c r="G37" i="51"/>
  <c r="F37" i="51"/>
  <c r="F53" i="51" s="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M26" i="51"/>
  <c r="H26" i="51"/>
  <c r="J26" i="51" s="1"/>
  <c r="M25" i="51"/>
  <c r="H25" i="51"/>
  <c r="J25" i="51" s="1"/>
  <c r="M24" i="51"/>
  <c r="H24" i="51"/>
  <c r="J24" i="51" s="1"/>
  <c r="N23" i="51"/>
  <c r="N53" i="51" s="1"/>
  <c r="L23" i="51"/>
  <c r="L53" i="51" s="1"/>
  <c r="K23" i="51"/>
  <c r="K53" i="51" s="1"/>
  <c r="I23" i="51"/>
  <c r="I53" i="51" s="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J10" i="51" s="1"/>
  <c r="G53" i="50"/>
  <c r="F53" i="50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J46" i="50"/>
  <c r="H46" i="50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J38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J24" i="50" s="1"/>
  <c r="N23" i="50"/>
  <c r="L23" i="50"/>
  <c r="L53" i="50" s="1"/>
  <c r="K23" i="50"/>
  <c r="K53" i="50" s="1"/>
  <c r="I23" i="50"/>
  <c r="I53" i="50" s="1"/>
  <c r="G23" i="50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J10" i="50" s="1"/>
  <c r="F53" i="49"/>
  <c r="N51" i="49"/>
  <c r="L51" i="49"/>
  <c r="K51" i="49"/>
  <c r="I51" i="49"/>
  <c r="G51" i="49"/>
  <c r="G53" i="49" s="1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M40" i="49"/>
  <c r="H40" i="49"/>
  <c r="J40" i="49" s="1"/>
  <c r="M39" i="49"/>
  <c r="H39" i="49"/>
  <c r="J39" i="49" s="1"/>
  <c r="M38" i="49"/>
  <c r="H38" i="49"/>
  <c r="J38" i="49" s="1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M26" i="49"/>
  <c r="H26" i="49"/>
  <c r="J26" i="49" s="1"/>
  <c r="M25" i="49"/>
  <c r="H25" i="49"/>
  <c r="J25" i="49" s="1"/>
  <c r="M24" i="49"/>
  <c r="H24" i="49"/>
  <c r="J24" i="49" s="1"/>
  <c r="N23" i="49"/>
  <c r="N53" i="49" s="1"/>
  <c r="L23" i="49"/>
  <c r="K23" i="49"/>
  <c r="K53" i="49" s="1"/>
  <c r="I23" i="49"/>
  <c r="I53" i="49" s="1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M12" i="49"/>
  <c r="H12" i="49"/>
  <c r="J12" i="49" s="1"/>
  <c r="M11" i="49"/>
  <c r="H11" i="49"/>
  <c r="J11" i="49" s="1"/>
  <c r="M10" i="49"/>
  <c r="H10" i="49"/>
  <c r="J10" i="49" s="1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J24" i="48" s="1"/>
  <c r="N23" i="48"/>
  <c r="N53" i="48" s="1"/>
  <c r="L23" i="48"/>
  <c r="L53" i="48" s="1"/>
  <c r="K23" i="48"/>
  <c r="K53" i="48" s="1"/>
  <c r="I23" i="48"/>
  <c r="I53" i="48" s="1"/>
  <c r="G23" i="48"/>
  <c r="G53" i="48" s="1"/>
  <c r="F23" i="48"/>
  <c r="F53" i="48" s="1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M23" i="48" s="1"/>
  <c r="H13" i="48"/>
  <c r="J13" i="48" s="1"/>
  <c r="M12" i="48"/>
  <c r="H12" i="48"/>
  <c r="J12" i="48" s="1"/>
  <c r="M11" i="48"/>
  <c r="H11" i="48"/>
  <c r="J11" i="48" s="1"/>
  <c r="M10" i="48"/>
  <c r="H10" i="48"/>
  <c r="J10" i="48" s="1"/>
  <c r="G53" i="47"/>
  <c r="F53" i="47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J41" i="47"/>
  <c r="H41" i="47"/>
  <c r="M40" i="47"/>
  <c r="H40" i="47"/>
  <c r="J40" i="47" s="1"/>
  <c r="M39" i="47"/>
  <c r="H39" i="47"/>
  <c r="J39" i="47" s="1"/>
  <c r="M38" i="47"/>
  <c r="H38" i="47"/>
  <c r="J38" i="47" s="1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J27" i="47"/>
  <c r="H27" i="47"/>
  <c r="M26" i="47"/>
  <c r="H26" i="47"/>
  <c r="J26" i="47" s="1"/>
  <c r="M25" i="47"/>
  <c r="H25" i="47"/>
  <c r="J25" i="47" s="1"/>
  <c r="M24" i="47"/>
  <c r="H24" i="47"/>
  <c r="J24" i="47" s="1"/>
  <c r="N23" i="47"/>
  <c r="L23" i="47"/>
  <c r="K23" i="47"/>
  <c r="K53" i="47" s="1"/>
  <c r="I23" i="47"/>
  <c r="I53" i="47" s="1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M23" i="47" s="1"/>
  <c r="J13" i="47"/>
  <c r="H13" i="47"/>
  <c r="M12" i="47"/>
  <c r="H12" i="47"/>
  <c r="J12" i="47" s="1"/>
  <c r="M11" i="47"/>
  <c r="H11" i="47"/>
  <c r="J11" i="47" s="1"/>
  <c r="M10" i="47"/>
  <c r="H10" i="47"/>
  <c r="J10" i="47" s="1"/>
  <c r="N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J47" i="46"/>
  <c r="H47" i="46"/>
  <c r="M46" i="46"/>
  <c r="J46" i="46"/>
  <c r="H46" i="46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M51" i="46" s="1"/>
  <c r="H41" i="46"/>
  <c r="J41" i="46" s="1"/>
  <c r="M40" i="46"/>
  <c r="H40" i="46"/>
  <c r="J40" i="46" s="1"/>
  <c r="M39" i="46"/>
  <c r="H39" i="46"/>
  <c r="J39" i="46" s="1"/>
  <c r="M38" i="46"/>
  <c r="H38" i="46"/>
  <c r="J38" i="46" s="1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J24" i="46" s="1"/>
  <c r="N23" i="46"/>
  <c r="L23" i="46"/>
  <c r="K23" i="46"/>
  <c r="K53" i="46" s="1"/>
  <c r="I5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J15" i="46"/>
  <c r="H15" i="46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J10" i="46" s="1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H38" i="45"/>
  <c r="J38" i="45" s="1"/>
  <c r="N37" i="45"/>
  <c r="L37" i="45"/>
  <c r="K37" i="45"/>
  <c r="I37" i="45"/>
  <c r="H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J24" i="45"/>
  <c r="H24" i="45"/>
  <c r="N23" i="45"/>
  <c r="N53" i="45" s="1"/>
  <c r="L23" i="45"/>
  <c r="L53" i="45" s="1"/>
  <c r="K23" i="45"/>
  <c r="I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J12" i="45"/>
  <c r="H12" i="45"/>
  <c r="M11" i="45"/>
  <c r="H11" i="45"/>
  <c r="J11" i="45" s="1"/>
  <c r="M10" i="45"/>
  <c r="H10" i="45"/>
  <c r="H23" i="45" s="1"/>
  <c r="N51" i="44"/>
  <c r="L51" i="44"/>
  <c r="K51" i="44"/>
  <c r="I51" i="44"/>
  <c r="G51" i="44"/>
  <c r="F51" i="44"/>
  <c r="F53" i="44" s="1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M51" i="44" s="1"/>
  <c r="H41" i="44"/>
  <c r="M40" i="44"/>
  <c r="H40" i="44"/>
  <c r="J40" i="44" s="1"/>
  <c r="M39" i="44"/>
  <c r="H39" i="44"/>
  <c r="J39" i="44" s="1"/>
  <c r="M38" i="44"/>
  <c r="H38" i="44"/>
  <c r="J38" i="44" s="1"/>
  <c r="N37" i="44"/>
  <c r="L37" i="44"/>
  <c r="K37" i="44"/>
  <c r="I37" i="44"/>
  <c r="G37" i="44"/>
  <c r="G53" i="44" s="1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M26" i="44"/>
  <c r="H26" i="44"/>
  <c r="J26" i="44" s="1"/>
  <c r="M25" i="44"/>
  <c r="H25" i="44"/>
  <c r="J25" i="44" s="1"/>
  <c r="M24" i="44"/>
  <c r="H24" i="44"/>
  <c r="J24" i="44" s="1"/>
  <c r="N23" i="44"/>
  <c r="N53" i="44" s="1"/>
  <c r="L23" i="44"/>
  <c r="L53" i="44" s="1"/>
  <c r="K23" i="44"/>
  <c r="K53" i="44" s="1"/>
  <c r="I23" i="44"/>
  <c r="I53" i="44" s="1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H12" i="44"/>
  <c r="J12" i="44" s="1"/>
  <c r="M11" i="44"/>
  <c r="H11" i="44"/>
  <c r="J11" i="44" s="1"/>
  <c r="M10" i="44"/>
  <c r="H10" i="44"/>
  <c r="J10" i="44" s="1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J38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M26" i="43"/>
  <c r="H26" i="43"/>
  <c r="J26" i="43" s="1"/>
  <c r="M25" i="43"/>
  <c r="H25" i="43"/>
  <c r="J25" i="43" s="1"/>
  <c r="M24" i="43"/>
  <c r="H24" i="43"/>
  <c r="J24" i="43" s="1"/>
  <c r="N23" i="43"/>
  <c r="N53" i="43" s="1"/>
  <c r="L23" i="43"/>
  <c r="L53" i="43" s="1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J17" i="43"/>
  <c r="H17" i="43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J10" i="43" s="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M51" i="42" s="1"/>
  <c r="H38" i="42"/>
  <c r="J38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J27" i="42"/>
  <c r="H27" i="42"/>
  <c r="M26" i="42"/>
  <c r="H26" i="42"/>
  <c r="J26" i="42" s="1"/>
  <c r="M25" i="42"/>
  <c r="H25" i="42"/>
  <c r="J25" i="42" s="1"/>
  <c r="M24" i="42"/>
  <c r="H24" i="42"/>
  <c r="J24" i="42" s="1"/>
  <c r="N23" i="42"/>
  <c r="L23" i="42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J13" i="42"/>
  <c r="H13" i="42"/>
  <c r="M12" i="42"/>
  <c r="H12" i="42"/>
  <c r="J12" i="42" s="1"/>
  <c r="M11" i="42"/>
  <c r="H11" i="42"/>
  <c r="J11" i="42" s="1"/>
  <c r="M10" i="42"/>
  <c r="H10" i="42"/>
  <c r="J10" i="42" s="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J38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M37" i="41" s="1"/>
  <c r="H27" i="41"/>
  <c r="J27" i="41" s="1"/>
  <c r="M26" i="41"/>
  <c r="H26" i="41"/>
  <c r="J26" i="41" s="1"/>
  <c r="M25" i="41"/>
  <c r="H25" i="41"/>
  <c r="J25" i="41" s="1"/>
  <c r="M24" i="41"/>
  <c r="H24" i="41"/>
  <c r="J24" i="41" s="1"/>
  <c r="N23" i="41"/>
  <c r="N53" i="41" s="1"/>
  <c r="L53" i="41"/>
  <c r="K53" i="41"/>
  <c r="I23" i="41"/>
  <c r="I53" i="41" s="1"/>
  <c r="G23" i="41"/>
  <c r="G53" i="41" s="1"/>
  <c r="F23" i="41"/>
  <c r="F53" i="41" s="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M23" i="41" s="1"/>
  <c r="H13" i="41"/>
  <c r="M12" i="41"/>
  <c r="H12" i="41"/>
  <c r="J12" i="41" s="1"/>
  <c r="M11" i="41"/>
  <c r="H11" i="41"/>
  <c r="J11" i="41" s="1"/>
  <c r="M10" i="41"/>
  <c r="H10" i="41"/>
  <c r="J10" i="41" s="1"/>
  <c r="N51" i="40"/>
  <c r="L51" i="40"/>
  <c r="K51" i="40"/>
  <c r="I51" i="40"/>
  <c r="G51" i="40"/>
  <c r="F51" i="40"/>
  <c r="M50" i="40"/>
  <c r="H50" i="40"/>
  <c r="J50" i="40" s="1"/>
  <c r="M49" i="40"/>
  <c r="H49" i="40"/>
  <c r="J49" i="40" s="1"/>
  <c r="M48" i="40"/>
  <c r="H48" i="40"/>
  <c r="J48" i="40" s="1"/>
  <c r="M47" i="40"/>
  <c r="H47" i="40"/>
  <c r="J47" i="40" s="1"/>
  <c r="M46" i="40"/>
  <c r="H46" i="40"/>
  <c r="J46" i="40" s="1"/>
  <c r="M45" i="40"/>
  <c r="H45" i="40"/>
  <c r="J45" i="40" s="1"/>
  <c r="M44" i="40"/>
  <c r="H44" i="40"/>
  <c r="J44" i="40" s="1"/>
  <c r="M43" i="40"/>
  <c r="H43" i="40"/>
  <c r="J43" i="40" s="1"/>
  <c r="M42" i="40"/>
  <c r="H42" i="40"/>
  <c r="J42" i="40" s="1"/>
  <c r="M41" i="40"/>
  <c r="H41" i="40"/>
  <c r="H51" i="40" s="1"/>
  <c r="M40" i="40"/>
  <c r="H40" i="40"/>
  <c r="J40" i="40" s="1"/>
  <c r="M39" i="40"/>
  <c r="H39" i="40"/>
  <c r="J39" i="40" s="1"/>
  <c r="M38" i="40"/>
  <c r="H38" i="40"/>
  <c r="J38" i="40" s="1"/>
  <c r="N37" i="40"/>
  <c r="L37" i="40"/>
  <c r="K37" i="40"/>
  <c r="I37" i="40"/>
  <c r="G37" i="40"/>
  <c r="F37" i="40"/>
  <c r="M36" i="40"/>
  <c r="H36" i="40"/>
  <c r="J36" i="40" s="1"/>
  <c r="M35" i="40"/>
  <c r="H35" i="40"/>
  <c r="J35" i="40" s="1"/>
  <c r="M34" i="40"/>
  <c r="H34" i="40"/>
  <c r="J34" i="40" s="1"/>
  <c r="M33" i="40"/>
  <c r="H33" i="40"/>
  <c r="J33" i="40" s="1"/>
  <c r="M32" i="40"/>
  <c r="H32" i="40"/>
  <c r="J32" i="40" s="1"/>
  <c r="M31" i="40"/>
  <c r="H31" i="40"/>
  <c r="J31" i="40" s="1"/>
  <c r="M30" i="40"/>
  <c r="H30" i="40"/>
  <c r="J30" i="40" s="1"/>
  <c r="M29" i="40"/>
  <c r="H29" i="40"/>
  <c r="J29" i="40" s="1"/>
  <c r="M28" i="40"/>
  <c r="H28" i="40"/>
  <c r="J28" i="40" s="1"/>
  <c r="M27" i="40"/>
  <c r="J27" i="40"/>
  <c r="H27" i="40"/>
  <c r="M26" i="40"/>
  <c r="H26" i="40"/>
  <c r="J26" i="40" s="1"/>
  <c r="M25" i="40"/>
  <c r="H25" i="40"/>
  <c r="J25" i="40" s="1"/>
  <c r="M24" i="40"/>
  <c r="H24" i="40"/>
  <c r="J24" i="40" s="1"/>
  <c r="N23" i="40"/>
  <c r="L23" i="40"/>
  <c r="L53" i="40" s="1"/>
  <c r="K23" i="40"/>
  <c r="I23" i="40"/>
  <c r="I53" i="40" s="1"/>
  <c r="G23" i="40"/>
  <c r="G53" i="40" s="1"/>
  <c r="F23" i="40"/>
  <c r="F53" i="40" s="1"/>
  <c r="M22" i="40"/>
  <c r="H22" i="40"/>
  <c r="J22" i="40" s="1"/>
  <c r="M21" i="40"/>
  <c r="H21" i="40"/>
  <c r="J21" i="40" s="1"/>
  <c r="M20" i="40"/>
  <c r="H20" i="40"/>
  <c r="J20" i="40" s="1"/>
  <c r="M19" i="40"/>
  <c r="H19" i="40"/>
  <c r="J19" i="40" s="1"/>
  <c r="M18" i="40"/>
  <c r="H18" i="40"/>
  <c r="J18" i="40" s="1"/>
  <c r="M17" i="40"/>
  <c r="H17" i="40"/>
  <c r="J17" i="40" s="1"/>
  <c r="M16" i="40"/>
  <c r="H16" i="40"/>
  <c r="J16" i="40" s="1"/>
  <c r="M15" i="40"/>
  <c r="H15" i="40"/>
  <c r="J15" i="40" s="1"/>
  <c r="M14" i="40"/>
  <c r="H14" i="40"/>
  <c r="J14" i="40" s="1"/>
  <c r="M13" i="40"/>
  <c r="H13" i="40"/>
  <c r="M12" i="40"/>
  <c r="H12" i="40"/>
  <c r="J12" i="40" s="1"/>
  <c r="M11" i="40"/>
  <c r="H11" i="40"/>
  <c r="J11" i="40" s="1"/>
  <c r="M10" i="40"/>
  <c r="H10" i="40"/>
  <c r="J10" i="40" s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J39" i="39"/>
  <c r="H39" i="39"/>
  <c r="M38" i="39"/>
  <c r="H38" i="39"/>
  <c r="J38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J29" i="39"/>
  <c r="H29" i="39"/>
  <c r="M28" i="39"/>
  <c r="H28" i="39"/>
  <c r="J28" i="39" s="1"/>
  <c r="M27" i="39"/>
  <c r="M37" i="39" s="1"/>
  <c r="H27" i="39"/>
  <c r="M26" i="39"/>
  <c r="H26" i="39"/>
  <c r="J26" i="39" s="1"/>
  <c r="M25" i="39"/>
  <c r="J25" i="39"/>
  <c r="H25" i="39"/>
  <c r="M24" i="39"/>
  <c r="H24" i="39"/>
  <c r="J24" i="39" s="1"/>
  <c r="N23" i="39"/>
  <c r="N53" i="39" s="1"/>
  <c r="L23" i="39"/>
  <c r="K23" i="39"/>
  <c r="K53" i="39" s="1"/>
  <c r="I23" i="39"/>
  <c r="G23" i="39"/>
  <c r="G53" i="39" s="1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J15" i="39"/>
  <c r="H15" i="39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J10" i="39" s="1"/>
  <c r="N51" i="38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H39" i="38"/>
  <c r="J39" i="38" s="1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J24" i="38" s="1"/>
  <c r="N23" i="38"/>
  <c r="N53" i="38" s="1"/>
  <c r="L23" i="38"/>
  <c r="L53" i="38" s="1"/>
  <c r="K23" i="38"/>
  <c r="K53" i="38" s="1"/>
  <c r="I23" i="38"/>
  <c r="I53" i="38" s="1"/>
  <c r="G23" i="38"/>
  <c r="G53" i="38" s="1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J10" i="38" s="1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H44" i="37"/>
  <c r="J44" i="37" s="1"/>
  <c r="M43" i="37"/>
  <c r="H43" i="37"/>
  <c r="J43" i="37" s="1"/>
  <c r="M42" i="37"/>
  <c r="H42" i="37"/>
  <c r="J42" i="37" s="1"/>
  <c r="M41" i="37"/>
  <c r="H41" i="37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J31" i="37"/>
  <c r="H31" i="37"/>
  <c r="M30" i="37"/>
  <c r="J30" i="37"/>
  <c r="H30" i="37"/>
  <c r="M29" i="37"/>
  <c r="H29" i="37"/>
  <c r="J29" i="37" s="1"/>
  <c r="M28" i="37"/>
  <c r="H28" i="37"/>
  <c r="J28" i="37" s="1"/>
  <c r="M27" i="37"/>
  <c r="H27" i="37"/>
  <c r="M26" i="37"/>
  <c r="H26" i="37"/>
  <c r="J26" i="37" s="1"/>
  <c r="M25" i="37"/>
  <c r="H25" i="37"/>
  <c r="J25" i="37" s="1"/>
  <c r="M24" i="37"/>
  <c r="H24" i="37"/>
  <c r="J24" i="37" s="1"/>
  <c r="N23" i="37"/>
  <c r="L23" i="37"/>
  <c r="K23" i="37"/>
  <c r="I23" i="37"/>
  <c r="G23" i="37"/>
  <c r="F23" i="37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H18" i="37"/>
  <c r="J18" i="37" s="1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J13" i="37"/>
  <c r="H13" i="37"/>
  <c r="M12" i="37"/>
  <c r="H12" i="37"/>
  <c r="J12" i="37" s="1"/>
  <c r="M11" i="37"/>
  <c r="H11" i="37"/>
  <c r="J11" i="37" s="1"/>
  <c r="M10" i="37"/>
  <c r="H10" i="37"/>
  <c r="J10" i="37" s="1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H51" i="36" s="1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M37" i="36" s="1"/>
  <c r="H27" i="36"/>
  <c r="M26" i="36"/>
  <c r="H26" i="36"/>
  <c r="J26" i="36" s="1"/>
  <c r="M25" i="36"/>
  <c r="H25" i="36"/>
  <c r="J25" i="36" s="1"/>
  <c r="M24" i="36"/>
  <c r="J24" i="36"/>
  <c r="H24" i="36"/>
  <c r="N23" i="36"/>
  <c r="N53" i="36" s="1"/>
  <c r="L23" i="36"/>
  <c r="L53" i="36" s="1"/>
  <c r="K23" i="36"/>
  <c r="I23" i="36"/>
  <c r="I53" i="36" s="1"/>
  <c r="G23" i="36"/>
  <c r="G53" i="36" s="1"/>
  <c r="F23" i="36"/>
  <c r="F53" i="36" s="1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H17" i="36"/>
  <c r="J17" i="36" s="1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J10" i="36" s="1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M51" i="35" s="1"/>
  <c r="H41" i="35"/>
  <c r="M40" i="35"/>
  <c r="H40" i="35"/>
  <c r="J40" i="35" s="1"/>
  <c r="M39" i="35"/>
  <c r="H39" i="35"/>
  <c r="J39" i="35" s="1"/>
  <c r="M38" i="35"/>
  <c r="H38" i="35"/>
  <c r="J38" i="35" s="1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J24" i="35" s="1"/>
  <c r="N23" i="35"/>
  <c r="L23" i="35"/>
  <c r="L53" i="35" s="1"/>
  <c r="K23" i="35"/>
  <c r="I23" i="35"/>
  <c r="I53" i="35" s="1"/>
  <c r="G23" i="35"/>
  <c r="F23" i="35"/>
  <c r="F53" i="35" s="1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M12" i="35"/>
  <c r="H12" i="35"/>
  <c r="J12" i="35" s="1"/>
  <c r="M11" i="35"/>
  <c r="H11" i="35"/>
  <c r="J11" i="35" s="1"/>
  <c r="M10" i="35"/>
  <c r="H10" i="35"/>
  <c r="J10" i="35" s="1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F53" i="34" s="1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H27" i="34"/>
  <c r="M26" i="34"/>
  <c r="H26" i="34"/>
  <c r="J26" i="34" s="1"/>
  <c r="M25" i="34"/>
  <c r="H25" i="34"/>
  <c r="J25" i="34" s="1"/>
  <c r="M24" i="34"/>
  <c r="H24" i="34"/>
  <c r="J24" i="34" s="1"/>
  <c r="N23" i="34"/>
  <c r="L23" i="34"/>
  <c r="K23" i="34"/>
  <c r="I23" i="34"/>
  <c r="I53" i="34" s="1"/>
  <c r="G23" i="34"/>
  <c r="F23" i="34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J13" i="34" s="1"/>
  <c r="M12" i="34"/>
  <c r="H12" i="34"/>
  <c r="J12" i="34" s="1"/>
  <c r="M11" i="34"/>
  <c r="H11" i="34"/>
  <c r="J11" i="34" s="1"/>
  <c r="M10" i="34"/>
  <c r="H10" i="34"/>
  <c r="J10" i="34" s="1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J38" i="33"/>
  <c r="H38" i="33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M26" i="33"/>
  <c r="H26" i="33"/>
  <c r="J26" i="33" s="1"/>
  <c r="M25" i="33"/>
  <c r="H25" i="33"/>
  <c r="J25" i="33" s="1"/>
  <c r="M24" i="33"/>
  <c r="J24" i="33"/>
  <c r="H24" i="33"/>
  <c r="N23" i="33"/>
  <c r="L23" i="33"/>
  <c r="K23" i="33"/>
  <c r="K53" i="33" s="1"/>
  <c r="I23" i="33"/>
  <c r="I53" i="33" s="1"/>
  <c r="G23" i="33"/>
  <c r="G53" i="33" s="1"/>
  <c r="F23" i="33"/>
  <c r="F53" i="33" s="1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H10" i="33"/>
  <c r="J10" i="33" s="1"/>
  <c r="N51" i="57"/>
  <c r="L51" i="57"/>
  <c r="K51" i="57"/>
  <c r="I51" i="57"/>
  <c r="F51" i="57"/>
  <c r="M50" i="57"/>
  <c r="H50" i="57"/>
  <c r="J50" i="57" s="1"/>
  <c r="M49" i="57"/>
  <c r="H49" i="57"/>
  <c r="J49" i="57" s="1"/>
  <c r="M48" i="57"/>
  <c r="H48" i="57"/>
  <c r="J48" i="57" s="1"/>
  <c r="M47" i="57"/>
  <c r="H47" i="57"/>
  <c r="J47" i="57" s="1"/>
  <c r="M46" i="57"/>
  <c r="H46" i="57"/>
  <c r="J46" i="57" s="1"/>
  <c r="M45" i="57"/>
  <c r="H45" i="57"/>
  <c r="J45" i="57" s="1"/>
  <c r="M44" i="57"/>
  <c r="H44" i="57"/>
  <c r="J44" i="57" s="1"/>
  <c r="M43" i="57"/>
  <c r="H43" i="57"/>
  <c r="J43" i="57" s="1"/>
  <c r="M42" i="57"/>
  <c r="H42" i="57"/>
  <c r="J42" i="57" s="1"/>
  <c r="M41" i="57"/>
  <c r="H41" i="57"/>
  <c r="J41" i="57" s="1"/>
  <c r="M40" i="57"/>
  <c r="H40" i="57"/>
  <c r="J40" i="57" s="1"/>
  <c r="M39" i="57"/>
  <c r="H39" i="57"/>
  <c r="J39" i="57" s="1"/>
  <c r="M38" i="57"/>
  <c r="H38" i="57"/>
  <c r="J38" i="57" s="1"/>
  <c r="N37" i="57"/>
  <c r="L37" i="57"/>
  <c r="K37" i="57"/>
  <c r="I37" i="57"/>
  <c r="G37" i="57"/>
  <c r="F37" i="57"/>
  <c r="M36" i="57"/>
  <c r="H36" i="57"/>
  <c r="J36" i="57" s="1"/>
  <c r="M35" i="57"/>
  <c r="H35" i="57"/>
  <c r="J35" i="57" s="1"/>
  <c r="M34" i="57"/>
  <c r="H34" i="57"/>
  <c r="J34" i="57" s="1"/>
  <c r="M33" i="57"/>
  <c r="H33" i="57"/>
  <c r="J33" i="57" s="1"/>
  <c r="M32" i="57"/>
  <c r="H32" i="57"/>
  <c r="J32" i="57" s="1"/>
  <c r="M31" i="57"/>
  <c r="H31" i="57"/>
  <c r="J31" i="57" s="1"/>
  <c r="M30" i="57"/>
  <c r="H30" i="57"/>
  <c r="J30" i="57" s="1"/>
  <c r="M29" i="57"/>
  <c r="H29" i="57"/>
  <c r="J29" i="57" s="1"/>
  <c r="M28" i="57"/>
  <c r="H28" i="57"/>
  <c r="J28" i="57" s="1"/>
  <c r="M27" i="57"/>
  <c r="H27" i="57"/>
  <c r="M26" i="57"/>
  <c r="H26" i="57"/>
  <c r="J26" i="57" s="1"/>
  <c r="M25" i="57"/>
  <c r="H25" i="57"/>
  <c r="J25" i="57" s="1"/>
  <c r="M24" i="57"/>
  <c r="H24" i="57"/>
  <c r="J24" i="57" s="1"/>
  <c r="N23" i="57"/>
  <c r="L23" i="57"/>
  <c r="K23" i="57"/>
  <c r="I23" i="57"/>
  <c r="G23" i="57"/>
  <c r="M22" i="57"/>
  <c r="H22" i="57"/>
  <c r="J22" i="57" s="1"/>
  <c r="M21" i="57"/>
  <c r="H21" i="57"/>
  <c r="J21" i="57" s="1"/>
  <c r="M20" i="57"/>
  <c r="H20" i="57"/>
  <c r="J20" i="57" s="1"/>
  <c r="M19" i="57"/>
  <c r="H19" i="57"/>
  <c r="J19" i="57" s="1"/>
  <c r="M18" i="57"/>
  <c r="H18" i="57"/>
  <c r="J18" i="57" s="1"/>
  <c r="M17" i="57"/>
  <c r="H17" i="57"/>
  <c r="J17" i="57" s="1"/>
  <c r="M16" i="57"/>
  <c r="H16" i="57"/>
  <c r="J16" i="57" s="1"/>
  <c r="M15" i="57"/>
  <c r="H15" i="57"/>
  <c r="J15" i="57" s="1"/>
  <c r="M14" i="57"/>
  <c r="H14" i="57"/>
  <c r="J14" i="57" s="1"/>
  <c r="M13" i="57"/>
  <c r="H13" i="57"/>
  <c r="M12" i="57"/>
  <c r="H12" i="57"/>
  <c r="J12" i="57" s="1"/>
  <c r="M11" i="57"/>
  <c r="H11" i="57"/>
  <c r="J11" i="57" s="1"/>
  <c r="M10" i="57"/>
  <c r="H10" i="57"/>
  <c r="J10" i="57" s="1"/>
  <c r="M49" i="3" l="1"/>
  <c r="M42" i="3"/>
  <c r="M50" i="3"/>
  <c r="M43" i="3"/>
  <c r="M44" i="3"/>
  <c r="M45" i="3"/>
  <c r="H46" i="3"/>
  <c r="H38" i="3"/>
  <c r="J38" i="3"/>
  <c r="N53" i="57"/>
  <c r="M26" i="3"/>
  <c r="L53" i="57"/>
  <c r="M36" i="3"/>
  <c r="M35" i="3"/>
  <c r="M34" i="3"/>
  <c r="M31" i="3"/>
  <c r="M30" i="3"/>
  <c r="M29" i="3"/>
  <c r="M28" i="3"/>
  <c r="I53" i="57"/>
  <c r="H32" i="3"/>
  <c r="M22" i="3"/>
  <c r="M21" i="3"/>
  <c r="M20" i="3"/>
  <c r="M17" i="3"/>
  <c r="M16" i="3"/>
  <c r="M15" i="3"/>
  <c r="M14" i="3"/>
  <c r="M12" i="3"/>
  <c r="M23" i="57"/>
  <c r="H37" i="57"/>
  <c r="H24" i="3"/>
  <c r="H10" i="3"/>
  <c r="J10" i="3"/>
  <c r="H18" i="3"/>
  <c r="M51" i="55"/>
  <c r="M41" i="3"/>
  <c r="J47" i="55"/>
  <c r="J47" i="3" s="1"/>
  <c r="H47" i="3"/>
  <c r="J40" i="55"/>
  <c r="J40" i="3" s="1"/>
  <c r="H40" i="3"/>
  <c r="J48" i="55"/>
  <c r="J48" i="3" s="1"/>
  <c r="H48" i="3"/>
  <c r="J41" i="55"/>
  <c r="J41" i="3" s="1"/>
  <c r="H41" i="3"/>
  <c r="J49" i="55"/>
  <c r="J49" i="3" s="1"/>
  <c r="H49" i="3"/>
  <c r="J42" i="55"/>
  <c r="J42" i="3" s="1"/>
  <c r="H42" i="3"/>
  <c r="J39" i="55"/>
  <c r="J39" i="3" s="1"/>
  <c r="H39" i="3"/>
  <c r="J50" i="55"/>
  <c r="J50" i="3" s="1"/>
  <c r="H50" i="3"/>
  <c r="J43" i="55"/>
  <c r="J43" i="3" s="1"/>
  <c r="H43" i="3"/>
  <c r="J44" i="55"/>
  <c r="J44" i="3" s="1"/>
  <c r="H44" i="3"/>
  <c r="J45" i="55"/>
  <c r="J45" i="3" s="1"/>
  <c r="H45" i="3"/>
  <c r="J46" i="55"/>
  <c r="J46" i="3" s="1"/>
  <c r="N53" i="55"/>
  <c r="M37" i="55"/>
  <c r="M27" i="3"/>
  <c r="L53" i="55"/>
  <c r="J28" i="55"/>
  <c r="J28" i="3" s="1"/>
  <c r="H28" i="3"/>
  <c r="J36" i="55"/>
  <c r="J36" i="3" s="1"/>
  <c r="H36" i="3"/>
  <c r="J35" i="55"/>
  <c r="J35" i="3" s="1"/>
  <c r="H35" i="3"/>
  <c r="J29" i="55"/>
  <c r="J29" i="3" s="1"/>
  <c r="H29" i="3"/>
  <c r="J26" i="55"/>
  <c r="J26" i="3" s="1"/>
  <c r="H26" i="3"/>
  <c r="J27" i="55"/>
  <c r="J27" i="3" s="1"/>
  <c r="H27" i="3"/>
  <c r="J30" i="55"/>
  <c r="J30" i="3" s="1"/>
  <c r="H30" i="3"/>
  <c r="J31" i="55"/>
  <c r="J31" i="3" s="1"/>
  <c r="H31" i="3"/>
  <c r="J24" i="55"/>
  <c r="J24" i="3" s="1"/>
  <c r="J32" i="55"/>
  <c r="J32" i="3" s="1"/>
  <c r="J34" i="55"/>
  <c r="J34" i="3" s="1"/>
  <c r="H34" i="3"/>
  <c r="J25" i="55"/>
  <c r="J25" i="3" s="1"/>
  <c r="H25" i="3"/>
  <c r="J33" i="55"/>
  <c r="J33" i="3" s="1"/>
  <c r="H33" i="3"/>
  <c r="M23" i="55"/>
  <c r="M13" i="3"/>
  <c r="J14" i="55"/>
  <c r="J14" i="3" s="1"/>
  <c r="H14" i="3"/>
  <c r="J22" i="55"/>
  <c r="J22" i="3" s="1"/>
  <c r="H22" i="3"/>
  <c r="J15" i="55"/>
  <c r="J15" i="3" s="1"/>
  <c r="H15" i="3"/>
  <c r="J16" i="55"/>
  <c r="J16" i="3" s="1"/>
  <c r="H16" i="3"/>
  <c r="J17" i="55"/>
  <c r="J17" i="3" s="1"/>
  <c r="H17" i="3"/>
  <c r="J18" i="55"/>
  <c r="J18" i="3" s="1"/>
  <c r="J11" i="55"/>
  <c r="J11" i="3" s="1"/>
  <c r="H11" i="3"/>
  <c r="J19" i="55"/>
  <c r="J19" i="3" s="1"/>
  <c r="H19" i="3"/>
  <c r="J12" i="55"/>
  <c r="J12" i="3" s="1"/>
  <c r="H12" i="3"/>
  <c r="J20" i="55"/>
  <c r="J20" i="3" s="1"/>
  <c r="H20" i="3"/>
  <c r="J13" i="55"/>
  <c r="J13" i="3" s="1"/>
  <c r="H13" i="3"/>
  <c r="J21" i="55"/>
  <c r="J21" i="3" s="1"/>
  <c r="H21" i="3"/>
  <c r="F53" i="46"/>
  <c r="G53" i="46"/>
  <c r="N53" i="46"/>
  <c r="L53" i="46"/>
  <c r="M37" i="46"/>
  <c r="J37" i="46"/>
  <c r="M23" i="46"/>
  <c r="M53" i="46" s="1"/>
  <c r="N53" i="33"/>
  <c r="M51" i="33"/>
  <c r="L53" i="33"/>
  <c r="M37" i="33"/>
  <c r="H37" i="33"/>
  <c r="M23" i="33"/>
  <c r="H23" i="33"/>
  <c r="H51" i="35"/>
  <c r="J41" i="35"/>
  <c r="N53" i="35"/>
  <c r="K53" i="35"/>
  <c r="M37" i="35"/>
  <c r="G53" i="35"/>
  <c r="H37" i="35"/>
  <c r="M23" i="35"/>
  <c r="M51" i="56"/>
  <c r="M37" i="56"/>
  <c r="H37" i="56"/>
  <c r="M23" i="56"/>
  <c r="M53" i="56" s="1"/>
  <c r="M51" i="54"/>
  <c r="M37" i="54"/>
  <c r="L53" i="54"/>
  <c r="M23" i="54"/>
  <c r="M53" i="54" s="1"/>
  <c r="G53" i="51"/>
  <c r="M37" i="51"/>
  <c r="H37" i="51"/>
  <c r="M23" i="51"/>
  <c r="N53" i="50"/>
  <c r="M51" i="50"/>
  <c r="M37" i="50"/>
  <c r="M23" i="50"/>
  <c r="H51" i="44"/>
  <c r="J41" i="44"/>
  <c r="M37" i="44"/>
  <c r="H37" i="44"/>
  <c r="J27" i="44"/>
  <c r="M23" i="44"/>
  <c r="M53" i="44" s="1"/>
  <c r="H23" i="44"/>
  <c r="N53" i="40"/>
  <c r="M51" i="40"/>
  <c r="J41" i="40"/>
  <c r="M37" i="40"/>
  <c r="K53" i="40"/>
  <c r="H37" i="40"/>
  <c r="M23" i="40"/>
  <c r="H23" i="40"/>
  <c r="J13" i="40"/>
  <c r="M51" i="36"/>
  <c r="J41" i="36"/>
  <c r="K53" i="36"/>
  <c r="H37" i="36"/>
  <c r="J27" i="36"/>
  <c r="M23" i="36"/>
  <c r="H23" i="36"/>
  <c r="M51" i="34"/>
  <c r="L53" i="34"/>
  <c r="H51" i="34"/>
  <c r="J41" i="34"/>
  <c r="N53" i="34"/>
  <c r="M37" i="34"/>
  <c r="K53" i="34"/>
  <c r="H37" i="34"/>
  <c r="J27" i="34"/>
  <c r="G53" i="34"/>
  <c r="M23" i="34"/>
  <c r="H23" i="34"/>
  <c r="M51" i="38"/>
  <c r="M37" i="38"/>
  <c r="F53" i="38"/>
  <c r="H37" i="38"/>
  <c r="M23" i="38"/>
  <c r="M53" i="38" s="1"/>
  <c r="H23" i="38"/>
  <c r="M51" i="53"/>
  <c r="H51" i="53"/>
  <c r="H37" i="53"/>
  <c r="M23" i="53"/>
  <c r="H23" i="53"/>
  <c r="M51" i="48"/>
  <c r="M37" i="48"/>
  <c r="M51" i="45"/>
  <c r="F53" i="45"/>
  <c r="G53" i="45"/>
  <c r="M37" i="45"/>
  <c r="K53" i="45"/>
  <c r="I53" i="45"/>
  <c r="M23" i="45"/>
  <c r="J10" i="45"/>
  <c r="J23" i="45"/>
  <c r="M51" i="43"/>
  <c r="M37" i="43"/>
  <c r="H37" i="43"/>
  <c r="M23" i="43"/>
  <c r="J23" i="43"/>
  <c r="H23" i="43"/>
  <c r="M51" i="41"/>
  <c r="M53" i="41"/>
  <c r="H37" i="41"/>
  <c r="H23" i="41"/>
  <c r="M51" i="39"/>
  <c r="H51" i="39"/>
  <c r="L53" i="39"/>
  <c r="I53" i="39"/>
  <c r="H37" i="39"/>
  <c r="M23" i="39"/>
  <c r="J23" i="39"/>
  <c r="H23" i="39"/>
  <c r="H53" i="39" s="1"/>
  <c r="M51" i="37"/>
  <c r="H51" i="37"/>
  <c r="F53" i="37"/>
  <c r="J41" i="37"/>
  <c r="J51" i="37" s="1"/>
  <c r="G53" i="37"/>
  <c r="N53" i="37"/>
  <c r="M37" i="37"/>
  <c r="K53" i="37"/>
  <c r="L53" i="37"/>
  <c r="I53" i="37"/>
  <c r="H37" i="37"/>
  <c r="J27" i="37"/>
  <c r="M23" i="37"/>
  <c r="J23" i="37"/>
  <c r="H23" i="37"/>
  <c r="L53" i="42"/>
  <c r="N53" i="42"/>
  <c r="M37" i="42"/>
  <c r="M23" i="42"/>
  <c r="N53" i="52"/>
  <c r="M51" i="52"/>
  <c r="H37" i="52"/>
  <c r="H51" i="52"/>
  <c r="J41" i="52"/>
  <c r="M37" i="52"/>
  <c r="J27" i="52"/>
  <c r="J37" i="52" s="1"/>
  <c r="H23" i="52"/>
  <c r="H23" i="35"/>
  <c r="H53" i="35" s="1"/>
  <c r="J13" i="35"/>
  <c r="J23" i="35" s="1"/>
  <c r="M51" i="49"/>
  <c r="H51" i="49"/>
  <c r="J41" i="49"/>
  <c r="L53" i="49"/>
  <c r="M37" i="49"/>
  <c r="H37" i="49"/>
  <c r="J27" i="49"/>
  <c r="M23" i="49"/>
  <c r="H23" i="49"/>
  <c r="J13" i="49"/>
  <c r="M51" i="47"/>
  <c r="L53" i="47"/>
  <c r="H51" i="47"/>
  <c r="N53" i="47"/>
  <c r="M37" i="47"/>
  <c r="H37" i="47"/>
  <c r="J23" i="47"/>
  <c r="H23" i="47"/>
  <c r="J37" i="56"/>
  <c r="J51" i="56"/>
  <c r="H51" i="56"/>
  <c r="H53" i="56" s="1"/>
  <c r="J13" i="56"/>
  <c r="J23" i="56" s="1"/>
  <c r="J53" i="56" s="1"/>
  <c r="M53" i="55"/>
  <c r="H23" i="55"/>
  <c r="H37" i="55"/>
  <c r="H51" i="55"/>
  <c r="J23" i="54"/>
  <c r="J37" i="54"/>
  <c r="J51" i="54"/>
  <c r="H23" i="54"/>
  <c r="H37" i="54"/>
  <c r="H51" i="54"/>
  <c r="H53" i="53"/>
  <c r="J23" i="53"/>
  <c r="J37" i="53"/>
  <c r="M53" i="53"/>
  <c r="J41" i="53"/>
  <c r="J51" i="53" s="1"/>
  <c r="J23" i="52"/>
  <c r="H53" i="52"/>
  <c r="J51" i="52"/>
  <c r="M53" i="52"/>
  <c r="J23" i="51"/>
  <c r="J51" i="51"/>
  <c r="M53" i="51"/>
  <c r="H51" i="51"/>
  <c r="H23" i="51"/>
  <c r="J27" i="51"/>
  <c r="J37" i="51" s="1"/>
  <c r="J23" i="50"/>
  <c r="J37" i="50"/>
  <c r="J51" i="50"/>
  <c r="M53" i="50"/>
  <c r="H23" i="50"/>
  <c r="H37" i="50"/>
  <c r="H51" i="50"/>
  <c r="J23" i="49"/>
  <c r="J37" i="49"/>
  <c r="H53" i="49"/>
  <c r="J51" i="49"/>
  <c r="M53" i="49"/>
  <c r="J23" i="48"/>
  <c r="J37" i="48"/>
  <c r="J51" i="48"/>
  <c r="M53" i="48"/>
  <c r="H23" i="48"/>
  <c r="H37" i="48"/>
  <c r="H51" i="48"/>
  <c r="J37" i="47"/>
  <c r="H53" i="47"/>
  <c r="M53" i="47"/>
  <c r="J51" i="47"/>
  <c r="J51" i="46"/>
  <c r="J23" i="46"/>
  <c r="H23" i="46"/>
  <c r="H37" i="46"/>
  <c r="H51" i="46"/>
  <c r="M53" i="45"/>
  <c r="J37" i="45"/>
  <c r="J51" i="45"/>
  <c r="J53" i="45"/>
  <c r="H51" i="45"/>
  <c r="H53" i="45" s="1"/>
  <c r="J23" i="44"/>
  <c r="J37" i="44"/>
  <c r="J51" i="44"/>
  <c r="H53" i="44"/>
  <c r="M53" i="43"/>
  <c r="J51" i="43"/>
  <c r="H51" i="43"/>
  <c r="H53" i="43" s="1"/>
  <c r="J27" i="43"/>
  <c r="J37" i="43" s="1"/>
  <c r="J53" i="43" s="1"/>
  <c r="J23" i="42"/>
  <c r="J51" i="42"/>
  <c r="J37" i="42"/>
  <c r="M53" i="42"/>
  <c r="H23" i="42"/>
  <c r="H37" i="42"/>
  <c r="H51" i="42"/>
  <c r="J37" i="41"/>
  <c r="J51" i="41"/>
  <c r="H51" i="41"/>
  <c r="H53" i="41" s="1"/>
  <c r="J13" i="41"/>
  <c r="J23" i="41" s="1"/>
  <c r="J53" i="41" s="1"/>
  <c r="M53" i="40"/>
  <c r="J23" i="40"/>
  <c r="J37" i="40"/>
  <c r="J51" i="40"/>
  <c r="H53" i="40"/>
  <c r="M53" i="39"/>
  <c r="J51" i="39"/>
  <c r="J27" i="39"/>
  <c r="J37" i="39" s="1"/>
  <c r="J53" i="39" s="1"/>
  <c r="J23" i="38"/>
  <c r="J37" i="38"/>
  <c r="J51" i="38"/>
  <c r="H51" i="38"/>
  <c r="H53" i="38" s="1"/>
  <c r="H53" i="37"/>
  <c r="M53" i="37"/>
  <c r="J37" i="37"/>
  <c r="J23" i="36"/>
  <c r="H53" i="36"/>
  <c r="J37" i="36"/>
  <c r="M53" i="36"/>
  <c r="J51" i="36"/>
  <c r="J37" i="35"/>
  <c r="J51" i="35"/>
  <c r="M53" i="35"/>
  <c r="J23" i="34"/>
  <c r="J37" i="34"/>
  <c r="H53" i="34"/>
  <c r="M53" i="34"/>
  <c r="J51" i="34"/>
  <c r="J23" i="33"/>
  <c r="M53" i="33"/>
  <c r="J51" i="33"/>
  <c r="H51" i="33"/>
  <c r="H53" i="33" s="1"/>
  <c r="J27" i="33"/>
  <c r="J37" i="33" s="1"/>
  <c r="M51" i="57"/>
  <c r="H51" i="57"/>
  <c r="F53" i="57"/>
  <c r="M37" i="57"/>
  <c r="K53" i="57"/>
  <c r="J27" i="57"/>
  <c r="H23" i="57"/>
  <c r="J13" i="57"/>
  <c r="J23" i="57"/>
  <c r="J37" i="57"/>
  <c r="J51" i="57"/>
  <c r="G52" i="3"/>
  <c r="H52" i="3"/>
  <c r="I52" i="3"/>
  <c r="J52" i="3"/>
  <c r="K52" i="3"/>
  <c r="L52" i="3"/>
  <c r="N52" i="3"/>
  <c r="F52" i="3"/>
  <c r="H53" i="57" l="1"/>
  <c r="M53" i="57"/>
  <c r="J51" i="55"/>
  <c r="J37" i="55"/>
  <c r="J23" i="55"/>
  <c r="H53" i="51"/>
  <c r="J53" i="37"/>
  <c r="J53" i="47"/>
  <c r="H53" i="55"/>
  <c r="J53" i="55"/>
  <c r="H53" i="54"/>
  <c r="J53" i="54"/>
  <c r="J53" i="53"/>
  <c r="J53" i="52"/>
  <c r="J53" i="51"/>
  <c r="H53" i="50"/>
  <c r="J53" i="50"/>
  <c r="J53" i="49"/>
  <c r="H53" i="48"/>
  <c r="J53" i="48"/>
  <c r="H53" i="46"/>
  <c r="J53" i="46"/>
  <c r="J53" i="44"/>
  <c r="H53" i="42"/>
  <c r="J53" i="42"/>
  <c r="J53" i="40"/>
  <c r="J53" i="38"/>
  <c r="J53" i="36"/>
  <c r="J53" i="35"/>
  <c r="J53" i="34"/>
  <c r="J53" i="33"/>
  <c r="J53" i="57"/>
  <c r="M52" i="3"/>
  <c r="K51" i="3"/>
  <c r="L51" i="3"/>
  <c r="N51" i="3"/>
  <c r="K37" i="3"/>
  <c r="L37" i="3"/>
  <c r="N37" i="3"/>
  <c r="K23" i="3"/>
  <c r="L23" i="3"/>
  <c r="N23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37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<sst xmlns="http://schemas.openxmlformats.org/spreadsheetml/2006/main" count="2154" uniqueCount="77">
  <si>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</si>
  <si>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</si>
  <si>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</si>
  <si>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</si>
  <si>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</si>
  <si>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</si>
  <si>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</si>
  <si>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</si>
  <si>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</si>
  <si>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</si>
  <si>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</si>
  <si>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</si>
  <si>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</si>
  <si>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</si>
  <si>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</si>
  <si>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</si>
  <si>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</si>
  <si>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</si>
  <si>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</si>
  <si>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</si>
  <si>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</si>
  <si>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</si>
  <si>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</si>
  <si>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</si>
  <si>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</si>
  <si>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</si>
  <si>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</si>
  <si>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</si>
  <si>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</si>
  <si>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</si>
  <si>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</si>
  <si>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</si>
  <si>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</si>
  <si>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</si>
  <si>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</si>
  <si>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</si>
  <si>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</si>
  <si>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</si>
  <si>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Consolidado da Justiça do Trabalho</t>
  </si>
  <si>
    <t>a) cargos efetivos do quadro de pessoal do órgão</t>
  </si>
  <si>
    <t>Secretaria de Gestão de Pessoas CSJT</t>
  </si>
  <si>
    <t xml:space="preserve">TRIBUNAL REGIONAL DO TRABALHO DA </t>
  </si>
  <si>
    <t>UNIDADE:</t>
  </si>
  <si>
    <t>Data de referência:</t>
  </si>
  <si>
    <t>a) cargos efetivos do quadro de pessoal do órgão.</t>
  </si>
  <si>
    <t>15ª REGIÃO</t>
  </si>
  <si>
    <t>SECRETARIA DE GESTÃO DE PESSOAS</t>
  </si>
  <si>
    <t>17ª REGIÃO</t>
  </si>
  <si>
    <t>20ª REGIÃO</t>
  </si>
  <si>
    <t>COORDENADORIA DE GESTÃO DE PESSOAS</t>
  </si>
  <si>
    <t>10ª REGIÃO</t>
  </si>
  <si>
    <t>COORDENADORIA DE PESSOAL E DE INFORMAÇÕES FUNCIONAIS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</si>
  <si>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</si>
  <si>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</si>
  <si>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</si>
  <si>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</si>
  <si>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</si>
  <si>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</si>
  <si>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</si>
  <si>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</si>
  <si>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</si>
  <si>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</si>
  <si>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</si>
  <si>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</si>
  <si>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</si>
  <si>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</si>
  <si>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</si>
  <si>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</si>
  <si>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3ª REGIÃO</t>
  </si>
  <si>
    <t>SECRETARIA DE PESSOAL</t>
  </si>
  <si>
    <t>1ª REGIÃO</t>
  </si>
  <si>
    <t>SECRETARIA DE GERENCIAMENTO HUMANO</t>
  </si>
  <si>
    <t>23ª REGIÃO</t>
  </si>
  <si>
    <t>14ª REGIÃO</t>
  </si>
  <si>
    <t>TRIBUNAL SUPERIOR DO TRABALHO</t>
  </si>
  <si>
    <t>Data de referência: 31/12/2021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</si>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</sst>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</numFmts>
  <fonts count="2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color theme="1"/>
      <name val="Arial"/>
    </font>
    <font>
      <sz val="9"/>
      <name val="Arial"/>
      <family val="2"/>
      <charset val="1"/>
    </font>
    <font>
      <sz val="9"/>
      <color rgb="FF000000"/>
      <name val="Arial"/>
      <family val="2"/>
    </font>
    <font>
      <b/>
      <sz val="9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  <font>
      <b/>
      <sz val="9"/>
      <color theme="1"/>
      <name val="Arial"/>
    </font>
    <font>
      <sz val="11"/>
      <name val="Calibri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1"/>
    </font>
    <font>
      <sz val="10"/>
      <color theme="1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1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3228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67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67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67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68" fillId="13" borderId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68" fillId="16" borderId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164" fontId="69" fillId="0" borderId="1"/>
    <xf numFmtId="0" fontId="57" fillId="3" borderId="0" applyNumberFormat="0" applyBorder="0" applyAlignment="0" applyProtection="0"/>
    <xf numFmtId="164" fontId="70" fillId="0" borderId="0">
      <alignment vertical="top"/>
    </xf>
    <xf numFmtId="164" fontId="71" fillId="0" borderId="0">
      <alignment horizontal="right"/>
    </xf>
    <xf numFmtId="164" fontId="71" fillId="0" borderId="0">
      <alignment horizontal="lef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72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" fontId="75" fillId="0" borderId="0">
      <protection locked="0"/>
    </xf>
    <xf numFmtId="2" fontId="76" fillId="0" borderId="0">
      <protection locked="0"/>
    </xf>
    <xf numFmtId="0" fontId="73" fillId="0" borderId="0"/>
    <xf numFmtId="0" fontId="74" fillId="0" borderId="0"/>
    <xf numFmtId="0" fontId="53" fillId="8" borderId="2" applyNumberFormat="0" applyAlignment="0" applyProtection="0"/>
    <xf numFmtId="0" fontId="53" fillId="8" borderId="2" applyNumberFormat="0" applyAlignment="0" applyProtection="0"/>
    <xf numFmtId="0" fontId="53" fillId="8" borderId="2" applyNumberFormat="0" applyAlignment="0" applyProtection="0"/>
    <xf numFmtId="0" fontId="78" fillId="8" borderId="2"/>
    <xf numFmtId="0" fontId="53" fillId="8" borderId="2" applyNumberFormat="0" applyAlignment="0" applyProtection="0"/>
    <xf numFmtId="0" fontId="53" fillId="8" borderId="2" applyNumberFormat="0" applyAlignment="0" applyProtection="0"/>
    <xf numFmtId="0" fontId="77" fillId="0" borderId="0">
      <alignment vertical="center"/>
    </xf>
    <xf numFmtId="0" fontId="54" fillId="21" borderId="3" applyNumberFormat="0" applyAlignment="0" applyProtection="0"/>
    <xf numFmtId="0" fontId="54" fillId="21" borderId="3" applyNumberFormat="0" applyAlignment="0" applyProtection="0"/>
    <xf numFmtId="0" fontId="79" fillId="21" borderId="3"/>
    <xf numFmtId="0" fontId="54" fillId="21" borderId="3" applyNumberFormat="0" applyAlignment="0" applyProtection="0"/>
    <xf numFmtId="0" fontId="54" fillId="21" borderId="3" applyNumberFormat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80" fillId="0" borderId="4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4" fillId="21" borderId="3" applyNumberFormat="0" applyAlignment="0" applyProtection="0"/>
    <xf numFmtId="4" fontId="67" fillId="0" borderId="0"/>
    <xf numFmtId="166" fontId="67" fillId="0" borderId="0"/>
    <xf numFmtId="165" fontId="49" fillId="0" borderId="0" applyBorder="0" applyAlignment="0" applyProtection="0"/>
    <xf numFmtId="165" fontId="49" fillId="0" borderId="0" applyBorder="0" applyAlignment="0" applyProtection="0"/>
    <xf numFmtId="40" fontId="67" fillId="0" borderId="0"/>
    <xf numFmtId="3" fontId="67" fillId="0" borderId="0"/>
    <xf numFmtId="0" fontId="67" fillId="0" borderId="0"/>
    <xf numFmtId="0" fontId="67" fillId="0" borderId="0"/>
    <xf numFmtId="167" fontId="67" fillId="0" borderId="0"/>
    <xf numFmtId="0" fontId="67" fillId="0" borderId="0"/>
    <xf numFmtId="0" fontId="67" fillId="0" borderId="0"/>
    <xf numFmtId="168" fontId="67" fillId="0" borderId="0"/>
    <xf numFmtId="169" fontId="67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68" fillId="17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68" fillId="18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68" fillId="19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68" fillId="20" borderId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8" borderId="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170" fontId="49" fillId="0" borderId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5">
      <alignment horizontal="center"/>
    </xf>
    <xf numFmtId="2" fontId="67" fillId="0" borderId="0"/>
    <xf numFmtId="2" fontId="67" fillId="0" borderId="0"/>
    <xf numFmtId="0" fontId="82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3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4" fillId="0" borderId="0"/>
    <xf numFmtId="0" fontId="56" fillId="7" borderId="2" applyNumberFormat="0" applyAlignment="0" applyProtection="0"/>
    <xf numFmtId="0" fontId="81" fillId="0" borderId="9">
      <alignment horizontal="center"/>
    </xf>
    <xf numFmtId="0" fontId="85" fillId="0" borderId="10">
      <alignment horizontal="center"/>
    </xf>
    <xf numFmtId="171" fontId="67" fillId="0" borderId="0"/>
    <xf numFmtId="0" fontId="55" fillId="0" borderId="4" applyNumberFormat="0" applyFill="0" applyAlignment="0" applyProtection="0"/>
    <xf numFmtId="165" fontId="67" fillId="0" borderId="0"/>
    <xf numFmtId="172" fontId="49" fillId="0" borderId="0" applyFill="0" applyBorder="0" applyAlignment="0" applyProtection="0"/>
    <xf numFmtId="167" fontId="67" fillId="0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6" fillId="22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1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6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59" fillId="8" borderId="12" applyNumberFormat="0" applyAlignment="0" applyProtection="0"/>
    <xf numFmtId="10" fontId="67" fillId="0" borderId="0"/>
    <xf numFmtId="173" fontId="75" fillId="0" borderId="0">
      <protection locked="0"/>
    </xf>
    <xf numFmtId="174" fontId="75" fillId="0" borderId="0">
      <protection locked="0"/>
    </xf>
    <xf numFmtId="9" fontId="49" fillId="0" borderId="0" applyFill="0" applyBorder="0" applyAlignment="0" applyProtection="0"/>
    <xf numFmtId="9" fontId="101" fillId="0" borderId="0" applyFont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71" fillId="0" borderId="0"/>
    <xf numFmtId="0" fontId="59" fillId="8" borderId="12" applyNumberFormat="0" applyAlignment="0" applyProtection="0"/>
    <xf numFmtId="0" fontId="59" fillId="8" borderId="12" applyNumberFormat="0" applyAlignment="0" applyProtection="0"/>
    <xf numFmtId="0" fontId="88" fillId="8" borderId="12"/>
    <xf numFmtId="0" fontId="59" fillId="8" borderId="12" applyNumberFormat="0" applyAlignment="0" applyProtection="0"/>
    <xf numFmtId="0" fontId="59" fillId="8" borderId="12" applyNumberFormat="0" applyAlignment="0" applyProtection="0"/>
    <xf numFmtId="38" fontId="67" fillId="0" borderId="0"/>
    <xf numFmtId="38" fontId="89" fillId="0" borderId="13"/>
    <xf numFmtId="175" fontId="87" fillId="0" borderId="0">
      <protection locked="0"/>
    </xf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67" fillId="0" borderId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165" fontId="87" fillId="0" borderId="0"/>
    <xf numFmtId="165" fontId="4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67" fillId="0" borderId="0"/>
    <xf numFmtId="178" fontId="67" fillId="0" borderId="0"/>
    <xf numFmtId="0" fontId="62" fillId="0" borderId="0" applyNumberFormat="0" applyFill="0" applyBorder="0" applyAlignment="0" applyProtection="0"/>
    <xf numFmtId="0" fontId="92" fillId="0" borderId="14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6" fillId="0" borderId="6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98" fillId="0" borderId="7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99" fillId="0" borderId="8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4" fillId="0" borderId="15"/>
    <xf numFmtId="2" fontId="93" fillId="0" borderId="0">
      <protection locked="0"/>
    </xf>
    <xf numFmtId="2" fontId="93" fillId="0" borderId="0">
      <protection locked="0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95" fillId="0" borderId="16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174" fontId="75" fillId="0" borderId="0">
      <protection locked="0"/>
    </xf>
    <xf numFmtId="179" fontId="75" fillId="0" borderId="0">
      <protection locked="0"/>
    </xf>
    <xf numFmtId="0" fontId="87" fillId="0" borderId="0"/>
    <xf numFmtId="43" fontId="101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3" fontId="67" fillId="0" borderId="0"/>
    <xf numFmtId="0" fontId="60" fillId="0" borderId="0" applyNumberFormat="0" applyFill="0" applyBorder="0" applyAlignment="0" applyProtection="0"/>
    <xf numFmtId="0" fontId="47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3" applyNumberFormat="0" applyFill="0" applyAlignment="0" applyProtection="0"/>
    <xf numFmtId="0" fontId="109" fillId="0" borderId="34" applyNumberFormat="0" applyFill="0" applyAlignment="0" applyProtection="0"/>
    <xf numFmtId="0" fontId="110" fillId="0" borderId="35" applyNumberFormat="0" applyFill="0" applyAlignment="0" applyProtection="0"/>
    <xf numFmtId="0" fontId="110" fillId="0" borderId="0" applyNumberFormat="0" applyFill="0" applyBorder="0" applyAlignment="0" applyProtection="0"/>
    <xf numFmtId="0" fontId="111" fillId="33" borderId="0" applyNumberFormat="0" applyBorder="0" applyAlignment="0" applyProtection="0"/>
    <xf numFmtId="0" fontId="112" fillId="34" borderId="0" applyNumberFormat="0" applyBorder="0" applyAlignment="0" applyProtection="0"/>
    <xf numFmtId="0" fontId="113" fillId="35" borderId="0" applyNumberFormat="0" applyBorder="0" applyAlignment="0" applyProtection="0"/>
    <xf numFmtId="0" fontId="114" fillId="36" borderId="36" applyNumberFormat="0" applyAlignment="0" applyProtection="0"/>
    <xf numFmtId="0" fontId="115" fillId="37" borderId="37" applyNumberFormat="0" applyAlignment="0" applyProtection="0"/>
    <xf numFmtId="0" fontId="116" fillId="37" borderId="36" applyNumberFormat="0" applyAlignment="0" applyProtection="0"/>
    <xf numFmtId="0" fontId="117" fillId="0" borderId="38" applyNumberFormat="0" applyFill="0" applyAlignment="0" applyProtection="0"/>
    <xf numFmtId="0" fontId="118" fillId="38" borderId="39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122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122" fillId="43" borderId="0" applyNumberFormat="0" applyBorder="0" applyAlignment="0" applyProtection="0"/>
    <xf numFmtId="0" fontId="122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122" fillId="47" borderId="0" applyNumberFormat="0" applyBorder="0" applyAlignment="0" applyProtection="0"/>
    <xf numFmtId="0" fontId="122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122" fillId="51" borderId="0" applyNumberFormat="0" applyBorder="0" applyAlignment="0" applyProtection="0"/>
    <xf numFmtId="0" fontId="122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122" fillId="55" borderId="0" applyNumberFormat="0" applyBorder="0" applyAlignment="0" applyProtection="0"/>
    <xf numFmtId="0" fontId="122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122" fillId="59" borderId="0" applyNumberFormat="0" applyBorder="0" applyAlignment="0" applyProtection="0"/>
    <xf numFmtId="0" fontId="122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122" fillId="63" borderId="0" applyNumberFormat="0" applyBorder="0" applyAlignment="0" applyProtection="0"/>
    <xf numFmtId="0" fontId="125" fillId="77" borderId="0"/>
    <xf numFmtId="0" fontId="125" fillId="76" borderId="0"/>
    <xf numFmtId="0" fontId="125" fillId="76" borderId="0"/>
    <xf numFmtId="0" fontId="123" fillId="0" borderId="0"/>
    <xf numFmtId="0" fontId="124" fillId="64" borderId="0"/>
    <xf numFmtId="0" fontId="124" fillId="65" borderId="0"/>
    <xf numFmtId="0" fontId="124" fillId="66" borderId="0"/>
    <xf numFmtId="0" fontId="124" fillId="67" borderId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124" fillId="68" borderId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124" fillId="69" borderId="0"/>
    <xf numFmtId="0" fontId="124" fillId="64" borderId="0"/>
    <xf numFmtId="0" fontId="124" fillId="64" borderId="0"/>
    <xf numFmtId="0" fontId="124" fillId="64" borderId="0"/>
    <xf numFmtId="0" fontId="124" fillId="64" borderId="0"/>
    <xf numFmtId="0" fontId="124" fillId="65" borderId="0"/>
    <xf numFmtId="0" fontId="124" fillId="65" borderId="0"/>
    <xf numFmtId="0" fontId="124" fillId="65" borderId="0"/>
    <xf numFmtId="0" fontId="124" fillId="65" borderId="0"/>
    <xf numFmtId="0" fontId="124" fillId="66" borderId="0"/>
    <xf numFmtId="0" fontId="124" fillId="66" borderId="0"/>
    <xf numFmtId="0" fontId="124" fillId="66" borderId="0"/>
    <xf numFmtId="0" fontId="124" fillId="66" borderId="0"/>
    <xf numFmtId="0" fontId="124" fillId="67" borderId="0"/>
    <xf numFmtId="0" fontId="124" fillId="67" borderId="0"/>
    <xf numFmtId="0" fontId="124" fillId="67" borderId="0"/>
    <xf numFmtId="0" fontId="124" fillId="67" borderId="0"/>
    <xf numFmtId="0" fontId="124" fillId="68" borderId="0"/>
    <xf numFmtId="0" fontId="124" fillId="68" borderId="0"/>
    <xf numFmtId="0" fontId="124" fillId="68" borderId="0"/>
    <xf numFmtId="0" fontId="124" fillId="68" borderId="0"/>
    <xf numFmtId="0" fontId="124" fillId="69" borderId="0"/>
    <xf numFmtId="0" fontId="124" fillId="69" borderId="0"/>
    <xf numFmtId="0" fontId="124" fillId="69" borderId="0"/>
    <xf numFmtId="0" fontId="124" fillId="70" borderId="0"/>
    <xf numFmtId="0" fontId="124" fillId="71" borderId="0"/>
    <xf numFmtId="0" fontId="124" fillId="72" borderId="0"/>
    <xf numFmtId="0" fontId="124" fillId="73" borderId="0"/>
    <xf numFmtId="0" fontId="124" fillId="67" borderId="0"/>
    <xf numFmtId="0" fontId="124" fillId="71" borderId="0"/>
    <xf numFmtId="0" fontId="124" fillId="74" borderId="0"/>
    <xf numFmtId="0" fontId="124" fillId="71" borderId="0"/>
    <xf numFmtId="0" fontId="124" fillId="71" borderId="0"/>
    <xf numFmtId="0" fontId="124" fillId="71" borderId="0"/>
    <xf numFmtId="0" fontId="124" fillId="71" borderId="0"/>
    <xf numFmtId="0" fontId="124" fillId="72" borderId="0"/>
    <xf numFmtId="0" fontId="124" fillId="72" borderId="0"/>
    <xf numFmtId="0" fontId="124" fillId="72" borderId="0"/>
    <xf numFmtId="0" fontId="124" fillId="72" borderId="0"/>
    <xf numFmtId="0" fontId="124" fillId="73" borderId="0"/>
    <xf numFmtId="0" fontId="124" fillId="73" borderId="0"/>
    <xf numFmtId="0" fontId="124" fillId="73" borderId="0"/>
    <xf numFmtId="0" fontId="124" fillId="73" borderId="0"/>
    <xf numFmtId="0" fontId="124" fillId="67" borderId="0"/>
    <xf numFmtId="0" fontId="124" fillId="67" borderId="0"/>
    <xf numFmtId="0" fontId="124" fillId="67" borderId="0"/>
    <xf numFmtId="0" fontId="124" fillId="67" borderId="0"/>
    <xf numFmtId="0" fontId="124" fillId="71" borderId="0"/>
    <xf numFmtId="0" fontId="124" fillId="71" borderId="0"/>
    <xf numFmtId="0" fontId="124" fillId="71" borderId="0"/>
    <xf numFmtId="0" fontId="124" fillId="71" borderId="0"/>
    <xf numFmtId="0" fontId="124" fillId="74" borderId="0"/>
    <xf numFmtId="0" fontId="124" fillId="74" borderId="0"/>
    <xf numFmtId="0" fontId="124" fillId="74" borderId="0"/>
    <xf numFmtId="0" fontId="124" fillId="74" borderId="0"/>
    <xf numFmtId="0" fontId="125" fillId="75" borderId="0"/>
    <xf numFmtId="0" fontId="125" fillId="72" borderId="0"/>
    <xf numFmtId="0" fontId="125" fillId="73" borderId="0"/>
    <xf numFmtId="0" fontId="125" fillId="76" borderId="0"/>
    <xf numFmtId="0" fontId="125" fillId="77" borderId="0"/>
    <xf numFmtId="0" fontId="125" fillId="78" borderId="0"/>
    <xf numFmtId="0" fontId="125" fillId="75" borderId="0"/>
    <xf numFmtId="0" fontId="125" fillId="75" borderId="0"/>
    <xf numFmtId="0" fontId="125" fillId="75" borderId="0"/>
    <xf numFmtId="0" fontId="125" fillId="75" borderId="0"/>
    <xf numFmtId="0" fontId="125" fillId="72" borderId="0"/>
    <xf numFmtId="0" fontId="59" fillId="8" borderId="44" applyNumberFormat="0" applyAlignment="0" applyProtection="0"/>
    <xf numFmtId="0" fontId="59" fillId="8" borderId="44" applyNumberFormat="0" applyAlignment="0" applyProtection="0"/>
    <xf numFmtId="0" fontId="59" fillId="8" borderId="44" applyNumberFormat="0" applyAlignment="0" applyProtection="0"/>
    <xf numFmtId="0" fontId="59" fillId="8" borderId="44" applyNumberFormat="0" applyAlignment="0" applyProtection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59" fillId="8" borderId="48" applyNumberFormat="0" applyAlignment="0" applyProtection="0"/>
    <xf numFmtId="0" fontId="59" fillId="8" borderId="48" applyNumberFormat="0" applyAlignment="0" applyProtection="0"/>
    <xf numFmtId="0" fontId="59" fillId="8" borderId="48" applyNumberFormat="0" applyAlignment="0" applyProtection="0"/>
    <xf numFmtId="0" fontId="59" fillId="8" borderId="48" applyNumberFormat="0" applyAlignment="0" applyProtection="0"/>
    <xf numFmtId="0" fontId="125" fillId="73" borderId="0"/>
    <xf numFmtId="0" fontId="125" fillId="73" borderId="0"/>
    <xf numFmtId="0" fontId="125" fillId="76" borderId="0"/>
    <xf numFmtId="0" fontId="125" fillId="76" borderId="0"/>
    <xf numFmtId="0" fontId="59" fillId="8" borderId="44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49" fillId="23" borderId="43" applyNumberFormat="0" applyAlignment="0" applyProtection="0"/>
    <xf numFmtId="0" fontId="125" fillId="76" borderId="0"/>
    <xf numFmtId="0" fontId="125" fillId="76" borderId="0"/>
    <xf numFmtId="0" fontId="125" fillId="77" borderId="0"/>
    <xf numFmtId="0" fontId="125" fillId="77" borderId="0"/>
    <xf numFmtId="0" fontId="125" fillId="77" borderId="0"/>
    <xf numFmtId="0" fontId="125" fillId="77" borderId="0"/>
    <xf numFmtId="0" fontId="125" fillId="78" borderId="0"/>
    <xf numFmtId="0" fontId="125" fillId="78" borderId="0"/>
    <xf numFmtId="0" fontId="125" fillId="78" borderId="0"/>
    <xf numFmtId="0" fontId="59" fillId="8" borderId="48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49" fillId="23" borderId="47" applyNumberFormat="0" applyAlignment="0" applyProtection="0"/>
    <xf numFmtId="0" fontId="125" fillId="78" borderId="0"/>
    <xf numFmtId="0" fontId="125" fillId="79" borderId="0"/>
    <xf numFmtId="0" fontId="125" fillId="80" borderId="0"/>
    <xf numFmtId="0" fontId="127" fillId="65" borderId="0"/>
    <xf numFmtId="180" fontId="128" fillId="0" borderId="0">
      <alignment vertical="top"/>
    </xf>
    <xf numFmtId="180" fontId="129" fillId="0" borderId="0">
      <alignment horizontal="right"/>
    </xf>
    <xf numFmtId="180" fontId="129" fillId="0" borderId="0">
      <alignment horizontal="left"/>
    </xf>
    <xf numFmtId="0" fontId="130" fillId="66" borderId="0"/>
    <xf numFmtId="0" fontId="130" fillId="66" borderId="0"/>
    <xf numFmtId="0" fontId="130" fillId="66" borderId="0"/>
    <xf numFmtId="0" fontId="130" fillId="66" borderId="0"/>
    <xf numFmtId="2" fontId="131" fillId="0" borderId="0">
      <protection locked="0"/>
    </xf>
    <xf numFmtId="2" fontId="132" fillId="0" borderId="0">
      <protection locked="0"/>
    </xf>
    <xf numFmtId="0" fontId="56" fillId="7" borderId="42" applyNumberFormat="0" applyAlignment="0" applyProtection="0"/>
    <xf numFmtId="0" fontId="133" fillId="0" borderId="0"/>
    <xf numFmtId="0" fontId="134" fillId="0" borderId="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6" fillId="0" borderId="0">
      <alignment vertical="center"/>
    </xf>
    <xf numFmtId="0" fontId="137" fillId="83" borderId="51"/>
    <xf numFmtId="0" fontId="137" fillId="83" borderId="51"/>
    <xf numFmtId="0" fontId="137" fillId="83" borderId="51"/>
    <xf numFmtId="0" fontId="137" fillId="83" borderId="51"/>
    <xf numFmtId="0" fontId="138" fillId="0" borderId="52"/>
    <xf numFmtId="0" fontId="138" fillId="0" borderId="52"/>
    <xf numFmtId="0" fontId="138" fillId="0" borderId="52"/>
    <xf numFmtId="0" fontId="138" fillId="0" borderId="52"/>
    <xf numFmtId="0" fontId="56" fillId="7" borderId="46" applyNumberFormat="0" applyAlignment="0" applyProtection="0"/>
    <xf numFmtId="0" fontId="56" fillId="8" borderId="42" applyNumberFormat="0" applyAlignment="0" applyProtection="0"/>
    <xf numFmtId="0" fontId="56" fillId="7" borderId="42" applyNumberFormat="0" applyAlignment="0" applyProtection="0"/>
    <xf numFmtId="0" fontId="56" fillId="7" borderId="42" applyNumberFormat="0" applyAlignment="0" applyProtection="0"/>
    <xf numFmtId="0" fontId="56" fillId="7" borderId="42" applyNumberFormat="0" applyAlignment="0" applyProtection="0"/>
    <xf numFmtId="0" fontId="137" fillId="83" borderId="51"/>
    <xf numFmtId="4" fontId="124" fillId="0" borderId="0"/>
    <xf numFmtId="181" fontId="139" fillId="0" borderId="0"/>
    <xf numFmtId="181" fontId="139" fillId="0" borderId="0"/>
    <xf numFmtId="3" fontId="124" fillId="0" borderId="0"/>
    <xf numFmtId="182" fontId="124" fillId="0" borderId="0"/>
    <xf numFmtId="0" fontId="124" fillId="0" borderId="0"/>
    <xf numFmtId="0" fontId="124" fillId="0" borderId="0"/>
    <xf numFmtId="168" fontId="124" fillId="0" borderId="0"/>
    <xf numFmtId="183" fontId="124" fillId="0" borderId="0"/>
    <xf numFmtId="0" fontId="125" fillId="79" borderId="0"/>
    <xf numFmtId="0" fontId="125" fillId="79" borderId="0"/>
    <xf numFmtId="0" fontId="125" fillId="79" borderId="0"/>
    <xf numFmtId="0" fontId="125" fillId="79" borderId="0"/>
    <xf numFmtId="0" fontId="56" fillId="8" borderId="46" applyNumberFormat="0" applyAlignment="0" applyProtection="0"/>
    <xf numFmtId="0" fontId="56" fillId="7" borderId="46" applyNumberFormat="0" applyAlignment="0" applyProtection="0"/>
    <xf numFmtId="0" fontId="56" fillId="7" borderId="46" applyNumberFormat="0" applyAlignment="0" applyProtection="0"/>
    <xf numFmtId="0" fontId="56" fillId="7" borderId="46" applyNumberFormat="0" applyAlignment="0" applyProtection="0"/>
    <xf numFmtId="0" fontId="125" fillId="80" borderId="0"/>
    <xf numFmtId="0" fontId="125" fillId="80" borderId="0"/>
    <xf numFmtId="0" fontId="125" fillId="80" borderId="0"/>
    <xf numFmtId="0" fontId="125" fillId="80" borderId="0"/>
    <xf numFmtId="0" fontId="125" fillId="81" borderId="0"/>
    <xf numFmtId="0" fontId="125" fillId="81" borderId="0"/>
    <xf numFmtId="0" fontId="125" fillId="81" borderId="0"/>
    <xf numFmtId="0" fontId="125" fillId="81" borderId="0"/>
    <xf numFmtId="0" fontId="125" fillId="76" borderId="0"/>
    <xf numFmtId="0" fontId="125" fillId="76" borderId="0"/>
    <xf numFmtId="0" fontId="125" fillId="77" borderId="0"/>
    <xf numFmtId="0" fontId="125" fillId="82" borderId="0"/>
    <xf numFmtId="0" fontId="125" fillId="82" borderId="0"/>
    <xf numFmtId="0" fontId="125" fillId="82" borderId="0"/>
    <xf numFmtId="0" fontId="125" fillId="82" borderId="0"/>
    <xf numFmtId="0" fontId="44" fillId="0" borderId="0"/>
    <xf numFmtId="0" fontId="140" fillId="69" borderId="50"/>
    <xf numFmtId="0" fontId="140" fillId="69" borderId="50"/>
    <xf numFmtId="0" fontId="140" fillId="69" borderId="50"/>
    <xf numFmtId="0" fontId="140" fillId="70" borderId="50"/>
    <xf numFmtId="184" fontId="139" fillId="0" borderId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139" fillId="0" borderId="0"/>
    <xf numFmtId="0" fontId="141" fillId="0" borderId="0"/>
    <xf numFmtId="0" fontId="142" fillId="0" borderId="53">
      <alignment horizontal="center"/>
    </xf>
    <xf numFmtId="2" fontId="124" fillId="0" borderId="0"/>
    <xf numFmtId="0" fontId="143" fillId="0" borderId="0">
      <alignment horizontal="left"/>
    </xf>
    <xf numFmtId="0" fontId="130" fillId="66" borderId="0"/>
    <xf numFmtId="0" fontId="144" fillId="0" borderId="0">
      <alignment horizontal="center"/>
    </xf>
    <xf numFmtId="0" fontId="145" fillId="0" borderId="54"/>
    <xf numFmtId="0" fontId="146" fillId="0" borderId="55"/>
    <xf numFmtId="0" fontId="147" fillId="0" borderId="56"/>
    <xf numFmtId="0" fontId="147" fillId="0" borderId="0"/>
    <xf numFmtId="9" fontId="44" fillId="0" borderId="0" applyFont="0" applyFill="0" applyBorder="0" applyAlignment="0" applyProtection="0"/>
    <xf numFmtId="0" fontId="144" fillId="0" borderId="0">
      <alignment horizontal="center" textRotation="90"/>
    </xf>
    <xf numFmtId="0" fontId="127" fillId="65" borderId="0"/>
    <xf numFmtId="0" fontId="127" fillId="65" borderId="0"/>
    <xf numFmtId="0" fontId="127" fillId="65" borderId="0"/>
    <xf numFmtId="0" fontId="127" fillId="65" borderId="0"/>
    <xf numFmtId="0" fontId="126" fillId="0" borderId="0"/>
    <xf numFmtId="0" fontId="140" fillId="69" borderId="50"/>
    <xf numFmtId="171" fontId="124" fillId="0" borderId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53" fillId="8" borderId="46" applyNumberFormat="0" applyAlignment="0" applyProtection="0"/>
    <xf numFmtId="0" fontId="138" fillId="0" borderId="52"/>
    <xf numFmtId="185" fontId="139" fillId="0" borderId="0"/>
    <xf numFmtId="182" fontId="124" fillId="0" borderId="0"/>
    <xf numFmtId="0" fontId="148" fillId="84" borderId="0"/>
    <xf numFmtId="0" fontId="148" fillId="84" borderId="0"/>
    <xf numFmtId="0" fontId="148" fillId="84" borderId="0"/>
    <xf numFmtId="0" fontId="148" fillId="84" borderId="0"/>
    <xf numFmtId="0" fontId="148" fillId="84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85" borderId="57"/>
    <xf numFmtId="0" fontId="139" fillId="85" borderId="57"/>
    <xf numFmtId="0" fontId="139" fillId="85" borderId="57"/>
    <xf numFmtId="0" fontId="139" fillId="85" borderId="57"/>
    <xf numFmtId="0" fontId="139" fillId="85" borderId="57"/>
    <xf numFmtId="0" fontId="149" fillId="70" borderId="58"/>
    <xf numFmtId="173" fontId="131" fillId="0" borderId="0">
      <protection locked="0"/>
    </xf>
    <xf numFmtId="186" fontId="131" fillId="0" borderId="0">
      <protection locked="0"/>
    </xf>
    <xf numFmtId="9" fontId="139" fillId="0" borderId="0"/>
    <xf numFmtId="9" fontId="150" fillId="0" borderId="0"/>
    <xf numFmtId="9" fontId="124" fillId="0" borderId="0"/>
    <xf numFmtId="9" fontId="139" fillId="0" borderId="0"/>
    <xf numFmtId="9" fontId="124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0" fontId="151" fillId="0" borderId="0"/>
    <xf numFmtId="187" fontId="151" fillId="0" borderId="0"/>
    <xf numFmtId="0" fontId="129" fillId="0" borderId="0"/>
    <xf numFmtId="0" fontId="149" fillId="70" borderId="58"/>
    <xf numFmtId="0" fontId="149" fillId="70" borderId="58"/>
    <xf numFmtId="0" fontId="149" fillId="70" borderId="58"/>
    <xf numFmtId="0" fontId="149" fillId="70" borderId="58"/>
    <xf numFmtId="188" fontId="124" fillId="0" borderId="0"/>
    <xf numFmtId="188" fontId="152" fillId="0" borderId="31"/>
    <xf numFmtId="175" fontId="139" fillId="0" borderId="0">
      <protection locked="0"/>
    </xf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43" fontId="44" fillId="0" borderId="0" applyFont="0" applyFill="0" applyBorder="0" applyAlignment="0" applyProtection="0"/>
    <xf numFmtId="181" fontId="124" fillId="0" borderId="0"/>
    <xf numFmtId="189" fontId="139" fillId="0" borderId="0"/>
    <xf numFmtId="181" fontId="139" fillId="0" borderId="0"/>
    <xf numFmtId="0" fontId="139" fillId="0" borderId="0"/>
    <xf numFmtId="181" fontId="139" fillId="0" borderId="0"/>
    <xf numFmtId="0" fontId="125" fillId="77" borderId="0"/>
    <xf numFmtId="180" fontId="126" fillId="0" borderId="32"/>
    <xf numFmtId="0" fontId="125" fillId="82" borderId="0"/>
    <xf numFmtId="0" fontId="125" fillId="76" borderId="0"/>
    <xf numFmtId="0" fontId="125" fillId="81" borderId="0"/>
    <xf numFmtId="0" fontId="125" fillId="77" borderId="0"/>
    <xf numFmtId="0" fontId="125" fillId="77" borderId="0"/>
    <xf numFmtId="2" fontId="124" fillId="0" borderId="0"/>
    <xf numFmtId="181" fontId="13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177" fontId="124" fillId="0" borderId="0"/>
    <xf numFmtId="178" fontId="124" fillId="0" borderId="0"/>
    <xf numFmtId="0" fontId="154" fillId="0" borderId="0"/>
    <xf numFmtId="0" fontId="155" fillId="0" borderId="59"/>
    <xf numFmtId="0" fontId="145" fillId="0" borderId="54"/>
    <xf numFmtId="0" fontId="145" fillId="0" borderId="54"/>
    <xf numFmtId="0" fontId="145" fillId="0" borderId="54"/>
    <xf numFmtId="0" fontId="145" fillId="0" borderId="54"/>
    <xf numFmtId="0" fontId="145" fillId="0" borderId="54"/>
    <xf numFmtId="0" fontId="156" fillId="0" borderId="0"/>
    <xf numFmtId="0" fontId="154" fillId="0" borderId="0"/>
    <xf numFmtId="0" fontId="146" fillId="0" borderId="55"/>
    <xf numFmtId="0" fontId="146" fillId="0" borderId="55"/>
    <xf numFmtId="0" fontId="146" fillId="0" borderId="55"/>
    <xf numFmtId="0" fontId="146" fillId="0" borderId="55"/>
    <xf numFmtId="0" fontId="147" fillId="0" borderId="56"/>
    <xf numFmtId="0" fontId="147" fillId="0" borderId="56"/>
    <xf numFmtId="0" fontId="147" fillId="0" borderId="56"/>
    <xf numFmtId="0" fontId="147" fillId="0" borderId="56"/>
    <xf numFmtId="0" fontId="147" fillId="0" borderId="0"/>
    <xf numFmtId="0" fontId="147" fillId="0" borderId="0"/>
    <xf numFmtId="0" fontId="147" fillId="0" borderId="0"/>
    <xf numFmtId="0" fontId="14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" fontId="157" fillId="0" borderId="0">
      <protection locked="0"/>
    </xf>
    <xf numFmtId="2" fontId="157" fillId="0" borderId="0">
      <protection locked="0"/>
    </xf>
    <xf numFmtId="0" fontId="158" fillId="0" borderId="60"/>
    <xf numFmtId="0" fontId="158" fillId="0" borderId="60"/>
    <xf numFmtId="0" fontId="158" fillId="0" borderId="60"/>
    <xf numFmtId="0" fontId="158" fillId="0" borderId="60"/>
    <xf numFmtId="186" fontId="131" fillId="0" borderId="0">
      <protection locked="0"/>
    </xf>
    <xf numFmtId="190" fontId="131" fillId="0" borderId="0">
      <protection locked="0"/>
    </xf>
    <xf numFmtId="0" fontId="139" fillId="0" borderId="0"/>
    <xf numFmtId="189" fontId="150" fillId="0" borderId="0"/>
    <xf numFmtId="181" fontId="139" fillId="0" borderId="0"/>
    <xf numFmtId="189" fontId="139" fillId="0" borderId="0"/>
    <xf numFmtId="181" fontId="139" fillId="0" borderId="0"/>
    <xf numFmtId="189" fontId="139" fillId="0" borderId="0"/>
    <xf numFmtId="3" fontId="124" fillId="0" borderId="0"/>
    <xf numFmtId="0" fontId="153" fillId="0" borderId="0"/>
    <xf numFmtId="0" fontId="63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155" fillId="0" borderId="59"/>
    <xf numFmtId="0" fontId="50" fillId="0" borderId="0"/>
    <xf numFmtId="4" fontId="124" fillId="0" borderId="0"/>
    <xf numFmtId="0" fontId="44" fillId="0" borderId="0"/>
    <xf numFmtId="4" fontId="124" fillId="0" borderId="0"/>
    <xf numFmtId="0" fontId="155" fillId="0" borderId="59"/>
    <xf numFmtId="0" fontId="106" fillId="0" borderId="0"/>
    <xf numFmtId="176" fontId="49" fillId="0" borderId="0" applyFill="0" applyBorder="0" applyAlignment="0" applyProtection="0"/>
    <xf numFmtId="0" fontId="159" fillId="86" borderId="0" applyBorder="0" applyProtection="0"/>
    <xf numFmtId="0" fontId="44" fillId="0" borderId="0"/>
    <xf numFmtId="0" fontId="44" fillId="39" borderId="40" applyNumberFormat="0" applyFont="0" applyAlignment="0" applyProtection="0"/>
    <xf numFmtId="0" fontId="49" fillId="0" borderId="0"/>
    <xf numFmtId="0" fontId="44" fillId="0" borderId="0"/>
    <xf numFmtId="9" fontId="44" fillId="0" borderId="0" applyFont="0" applyFill="0" applyBorder="0" applyAlignment="0" applyProtection="0"/>
    <xf numFmtId="0" fontId="44" fillId="39" borderId="40" applyNumberFormat="0" applyFont="0" applyAlignment="0" applyProtection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106" fillId="0" borderId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59" fillId="8" borderId="72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49" fillId="23" borderId="71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6" fillId="7" borderId="70" applyNumberFormat="0" applyAlignment="0" applyProtection="0"/>
    <xf numFmtId="0" fontId="56" fillId="8" borderId="70" applyNumberFormat="0" applyAlignment="0" applyProtection="0"/>
    <xf numFmtId="0" fontId="56" fillId="7" borderId="70" applyNumberFormat="0" applyAlignment="0" applyProtection="0"/>
    <xf numFmtId="0" fontId="56" fillId="7" borderId="70" applyNumberFormat="0" applyAlignment="0" applyProtection="0"/>
    <xf numFmtId="0" fontId="56" fillId="7" borderId="70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8" borderId="66" applyNumberFormat="0" applyAlignment="0" applyProtection="0"/>
    <xf numFmtId="0" fontId="56" fillId="7" borderId="66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53" fillId="8" borderId="70" applyNumberFormat="0" applyAlignment="0" applyProtection="0"/>
    <xf numFmtId="0" fontId="43" fillId="0" borderId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59" fillId="8" borderId="68" applyNumberFormat="0" applyAlignment="0" applyProtection="0"/>
    <xf numFmtId="9" fontId="43" fillId="0" borderId="0" applyFont="0" applyFill="0" applyBorder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87" fillId="0" borderId="0"/>
    <xf numFmtId="176" fontId="87" fillId="0" borderId="0" applyBorder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66" fillId="0" borderId="73" applyNumberFormat="0" applyFill="0" applyAlignment="0" applyProtection="0"/>
    <xf numFmtId="0" fontId="160" fillId="0" borderId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8" borderId="87" applyNumberFormat="0" applyAlignment="0" applyProtection="0"/>
    <xf numFmtId="0" fontId="56" fillId="7" borderId="87" applyNumberFormat="0" applyAlignment="0" applyProtection="0"/>
    <xf numFmtId="0" fontId="42" fillId="0" borderId="0"/>
    <xf numFmtId="194" fontId="124" fillId="0" borderId="0"/>
    <xf numFmtId="194" fontId="124" fillId="0" borderId="0"/>
    <xf numFmtId="194" fontId="124" fillId="0" borderId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9" fontId="42" fillId="0" borderId="0" applyFont="0" applyFill="0" applyBorder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59" fillId="8" borderId="89" applyNumberFormat="0" applyAlignment="0" applyProtection="0"/>
    <xf numFmtId="0" fontId="161" fillId="0" borderId="74"/>
    <xf numFmtId="0" fontId="162" fillId="0" borderId="0">
      <alignment vertical="top"/>
    </xf>
    <xf numFmtId="0" fontId="163" fillId="0" borderId="0">
      <alignment horizontal="right"/>
    </xf>
    <xf numFmtId="0" fontId="163" fillId="0" borderId="0">
      <alignment horizontal="left"/>
    </xf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192" fontId="131" fillId="0" borderId="0">
      <protection locked="0"/>
    </xf>
    <xf numFmtId="192" fontId="132" fillId="0" borderId="0">
      <protection locked="0"/>
    </xf>
    <xf numFmtId="191" fontId="164" fillId="0" borderId="0"/>
    <xf numFmtId="191" fontId="165" fillId="0" borderId="0"/>
    <xf numFmtId="0" fontId="59" fillId="8" borderId="89" applyNumberFormat="0" applyAlignment="0" applyProtection="0"/>
    <xf numFmtId="191" fontId="166" fillId="0" borderId="0">
      <alignment vertical="center"/>
    </xf>
    <xf numFmtId="0" fontId="137" fillId="83" borderId="58"/>
    <xf numFmtId="0" fontId="137" fillId="83" borderId="58"/>
    <xf numFmtId="0" fontId="137" fillId="83" borderId="58"/>
    <xf numFmtId="0" fontId="137" fillId="83" borderId="58"/>
    <xf numFmtId="0" fontId="138" fillId="0" borderId="75"/>
    <xf numFmtId="0" fontId="138" fillId="0" borderId="75"/>
    <xf numFmtId="0" fontId="138" fillId="0" borderId="75"/>
    <xf numFmtId="0" fontId="138" fillId="0" borderId="75"/>
    <xf numFmtId="0" fontId="137" fillId="83" borderId="58"/>
    <xf numFmtId="194" fontId="124" fillId="0" borderId="0"/>
    <xf numFmtId="195" fontId="167" fillId="0" borderId="0"/>
    <xf numFmtId="195" fontId="167" fillId="0" borderId="0"/>
    <xf numFmtId="193" fontId="124" fillId="0" borderId="0"/>
    <xf numFmtId="196" fontId="124" fillId="0" borderId="0"/>
    <xf numFmtId="191" fontId="124" fillId="0" borderId="0"/>
    <xf numFmtId="191" fontId="124" fillId="0" borderId="0"/>
    <xf numFmtId="191" fontId="173" fillId="0" borderId="81"/>
    <xf numFmtId="191" fontId="173" fillId="0" borderId="81"/>
    <xf numFmtId="197" fontId="167" fillId="0" borderId="0"/>
    <xf numFmtId="191" fontId="167" fillId="0" borderId="0"/>
    <xf numFmtId="191" fontId="168" fillId="0" borderId="76">
      <alignment horizontal="center"/>
    </xf>
    <xf numFmtId="192" fontId="124" fillId="0" borderId="0"/>
    <xf numFmtId="192" fontId="124" fillId="0" borderId="0"/>
    <xf numFmtId="191" fontId="169" fillId="0" borderId="0">
      <alignment horizontal="left"/>
    </xf>
    <xf numFmtId="0" fontId="170" fillId="0" borderId="0">
      <alignment horizontal="center"/>
    </xf>
    <xf numFmtId="0" fontId="145" fillId="0" borderId="77"/>
    <xf numFmtId="0" fontId="146" fillId="0" borderId="78"/>
    <xf numFmtId="0" fontId="147" fillId="0" borderId="79"/>
    <xf numFmtId="0" fontId="170" fillId="0" borderId="0">
      <alignment horizontal="center" textRotation="90"/>
    </xf>
    <xf numFmtId="191" fontId="161" fillId="0" borderId="0"/>
    <xf numFmtId="0" fontId="138" fillId="0" borderId="75"/>
    <xf numFmtId="185" fontId="167" fillId="0" borderId="0"/>
    <xf numFmtId="196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24" fillId="0" borderId="0"/>
    <xf numFmtId="191" fontId="124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0" fontId="167" fillId="85" borderId="57"/>
    <xf numFmtId="0" fontId="167" fillId="85" borderId="57"/>
    <xf numFmtId="0" fontId="167" fillId="85" borderId="57"/>
    <xf numFmtId="0" fontId="167" fillId="85" borderId="57"/>
    <xf numFmtId="0" fontId="167" fillId="85" borderId="57"/>
    <xf numFmtId="198" fontId="167" fillId="0" borderId="0"/>
    <xf numFmtId="198" fontId="160" fillId="0" borderId="0"/>
    <xf numFmtId="198" fontId="124" fillId="0" borderId="0"/>
    <xf numFmtId="198" fontId="167" fillId="0" borderId="0"/>
    <xf numFmtId="198" fontId="124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198" fontId="167" fillId="0" borderId="0"/>
    <xf numFmtId="0" fontId="171" fillId="0" borderId="0"/>
    <xf numFmtId="187" fontId="171" fillId="0" borderId="0"/>
    <xf numFmtId="191" fontId="163" fillId="0" borderId="0"/>
    <xf numFmtId="199" fontId="124" fillId="0" borderId="0"/>
    <xf numFmtId="199" fontId="172" fillId="0" borderId="80"/>
    <xf numFmtId="175" fontId="167" fillId="0" borderId="0">
      <protection locked="0"/>
    </xf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67" fillId="0" borderId="0"/>
    <xf numFmtId="195" fontId="124" fillId="0" borderId="0"/>
    <xf numFmtId="200" fontId="167" fillId="0" borderId="0"/>
    <xf numFmtId="195" fontId="167" fillId="0" borderId="0"/>
    <xf numFmtId="191" fontId="167" fillId="0" borderId="0"/>
    <xf numFmtId="195" fontId="167" fillId="0" borderId="0"/>
    <xf numFmtId="195" fontId="167" fillId="0" borderId="0"/>
    <xf numFmtId="191" fontId="173" fillId="0" borderId="81"/>
    <xf numFmtId="0" fontId="145" fillId="0" borderId="77"/>
    <xf numFmtId="0" fontId="145" fillId="0" borderId="77"/>
    <xf numFmtId="0" fontId="145" fillId="0" borderId="77"/>
    <xf numFmtId="0" fontId="145" fillId="0" borderId="77"/>
    <xf numFmtId="0" fontId="145" fillId="0" borderId="77"/>
    <xf numFmtId="0" fontId="146" fillId="0" borderId="78"/>
    <xf numFmtId="0" fontId="146" fillId="0" borderId="78"/>
    <xf numFmtId="0" fontId="146" fillId="0" borderId="78"/>
    <xf numFmtId="0" fontId="146" fillId="0" borderId="78"/>
    <xf numFmtId="0" fontId="147" fillId="0" borderId="79"/>
    <xf numFmtId="0" fontId="147" fillId="0" borderId="79"/>
    <xf numFmtId="0" fontId="147" fillId="0" borderId="79"/>
    <xf numFmtId="0" fontId="147" fillId="0" borderId="79"/>
    <xf numFmtId="43" fontId="42" fillId="0" borderId="0" applyFont="0" applyFill="0" applyBorder="0" applyAlignment="0" applyProtection="0"/>
    <xf numFmtId="192" fontId="157" fillId="0" borderId="0">
      <protection locked="0"/>
    </xf>
    <xf numFmtId="192" fontId="157" fillId="0" borderId="0">
      <protection locked="0"/>
    </xf>
    <xf numFmtId="0" fontId="158" fillId="0" borderId="82"/>
    <xf numFmtId="0" fontId="158" fillId="0" borderId="82"/>
    <xf numFmtId="0" fontId="158" fillId="0" borderId="82"/>
    <xf numFmtId="0" fontId="158" fillId="0" borderId="82"/>
    <xf numFmtId="0" fontId="53" fillId="8" borderId="87" applyNumberFormat="0" applyAlignment="0" applyProtection="0"/>
    <xf numFmtId="191" fontId="167" fillId="0" borderId="0"/>
    <xf numFmtId="200" fontId="160" fillId="0" borderId="0"/>
    <xf numFmtId="195" fontId="167" fillId="0" borderId="0"/>
    <xf numFmtId="200" fontId="167" fillId="0" borderId="0"/>
    <xf numFmtId="195" fontId="167" fillId="0" borderId="0"/>
    <xf numFmtId="200" fontId="167" fillId="0" borderId="0"/>
    <xf numFmtId="193" fontId="124" fillId="0" borderId="0"/>
    <xf numFmtId="0" fontId="56" fillId="7" borderId="83" applyNumberFormat="0" applyAlignment="0" applyProtection="0"/>
    <xf numFmtId="0" fontId="56" fillId="7" borderId="83" applyNumberFormat="0" applyAlignment="0" applyProtection="0"/>
    <xf numFmtId="0" fontId="56" fillId="7" borderId="83" applyNumberFormat="0" applyAlignment="0" applyProtection="0"/>
    <xf numFmtId="0" fontId="56" fillId="8" borderId="83" applyNumberFormat="0" applyAlignment="0" applyProtection="0"/>
    <xf numFmtId="0" fontId="56" fillId="7" borderId="83" applyNumberFormat="0" applyAlignment="0" applyProtection="0"/>
    <xf numFmtId="194" fontId="124" fillId="0" borderId="0"/>
    <xf numFmtId="194" fontId="124" fillId="0" borderId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191" fontId="173" fillId="0" borderId="81"/>
    <xf numFmtId="191" fontId="173" fillId="0" borderId="81"/>
    <xf numFmtId="191" fontId="173" fillId="0" borderId="81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41" fillId="0" borderId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41" fillId="0" borderId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9" fontId="41" fillId="0" borderId="0" applyFont="0" applyFill="0" applyBorder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174" fillId="0" borderId="0"/>
    <xf numFmtId="0" fontId="49" fillId="0" borderId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49" fillId="23" borderId="95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59" fillId="8" borderId="96" applyNumberFormat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43" fontId="39" fillId="0" borderId="0" applyFont="0" applyFill="0" applyBorder="0" applyAlignment="0" applyProtection="0"/>
    <xf numFmtId="0" fontId="53" fillId="8" borderId="91" applyNumberFormat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66" fillId="0" borderId="97" applyNumberFormat="0" applyFill="0" applyAlignment="0" applyProtection="0"/>
    <xf numFmtId="0" fontId="38" fillId="0" borderId="0"/>
    <xf numFmtId="0" fontId="49" fillId="0" borderId="0"/>
    <xf numFmtId="0" fontId="38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66" fillId="0" borderId="101" applyNumberFormat="0" applyFill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59" fillId="8" borderId="100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49" fillId="23" borderId="99" applyNumberFormat="0" applyAlignment="0" applyProtection="0"/>
    <xf numFmtId="0" fontId="56" fillId="7" borderId="98" applyNumberFormat="0" applyAlignment="0" applyProtection="0"/>
    <xf numFmtId="0" fontId="56" fillId="8" borderId="98" applyNumberFormat="0" applyAlignment="0" applyProtection="0"/>
    <xf numFmtId="0" fontId="56" fillId="7" borderId="98" applyNumberFormat="0" applyAlignment="0" applyProtection="0"/>
    <xf numFmtId="0" fontId="56" fillId="7" borderId="98" applyNumberFormat="0" applyAlignment="0" applyProtection="0"/>
    <xf numFmtId="0" fontId="56" fillId="7" borderId="98" applyNumberFormat="0" applyAlignment="0" applyProtection="0"/>
    <xf numFmtId="0" fontId="36" fillId="0" borderId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0" fontId="53" fillId="8" borderId="98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7" fillId="0" borderId="0"/>
    <xf numFmtId="0" fontId="67" fillId="87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88" borderId="0" applyNumberFormat="0" applyBorder="0" applyProtection="0"/>
    <xf numFmtId="0" fontId="67" fillId="89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87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8" borderId="0" applyNumberFormat="0" applyBorder="0" applyProtection="0"/>
    <xf numFmtId="0" fontId="67" fillId="89" borderId="0" applyNumberFormat="0" applyBorder="0" applyProtection="0"/>
    <xf numFmtId="0" fontId="67" fillId="89" borderId="0" applyNumberFormat="0" applyBorder="0" applyProtection="0"/>
    <xf numFmtId="0" fontId="67" fillId="89" borderId="0" applyNumberFormat="0" applyBorder="0" applyProtection="0"/>
    <xf numFmtId="0" fontId="67" fillId="90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1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7" fillId="91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83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8" fillId="90" borderId="98" applyNumberFormat="0" applyProtection="0"/>
    <xf numFmtId="0" fontId="79" fillId="92" borderId="3" applyNumberFormat="0" applyProtection="0"/>
    <xf numFmtId="165" fontId="87" fillId="0" borderId="0" applyBorder="0" applyProtection="0"/>
    <xf numFmtId="165" fontId="87" fillId="0" borderId="0" applyBorder="0" applyProtection="0"/>
    <xf numFmtId="0" fontId="78" fillId="90" borderId="98" applyNumberFormat="0" applyProtection="0"/>
    <xf numFmtId="0" fontId="78" fillId="90" borderId="98" applyNumberFormat="0" applyProtection="0"/>
    <xf numFmtId="0" fontId="78" fillId="90" borderId="98" applyNumberFormat="0" applyProtection="0"/>
    <xf numFmtId="0" fontId="78" fillId="90" borderId="98" applyNumberFormat="0" applyProtection="0"/>
    <xf numFmtId="0" fontId="79" fillId="92" borderId="3" applyNumberFormat="0" applyProtection="0"/>
    <xf numFmtId="0" fontId="79" fillId="92" borderId="3" applyNumberFormat="0" applyProtection="0"/>
    <xf numFmtId="0" fontId="79" fillId="92" borderId="3" applyNumberFormat="0" applyProtection="0"/>
    <xf numFmtId="0" fontId="79" fillId="92" borderId="3" applyNumberFormat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175" fillId="89" borderId="98" applyNumberFormat="0" applyProtection="0"/>
    <xf numFmtId="0" fontId="175" fillId="89" borderId="98" applyNumberFormat="0" applyProtection="0"/>
    <xf numFmtId="0" fontId="175" fillId="89" borderId="98" applyNumberFormat="0" applyProtection="0"/>
    <xf numFmtId="0" fontId="175" fillId="90" borderId="98" applyNumberFormat="0" applyProtection="0"/>
    <xf numFmtId="170" fontId="87" fillId="0" borderId="0" applyFill="0" applyBorder="0" applyProtection="0"/>
    <xf numFmtId="0" fontId="87" fillId="0" borderId="0" applyFill="0" applyBorder="0" applyProtection="0"/>
    <xf numFmtId="0" fontId="91" fillId="0" borderId="0" applyNumberFormat="0" applyFill="0" applyBorder="0" applyProtection="0"/>
    <xf numFmtId="0" fontId="72" fillId="4" borderId="0" applyNumberFormat="0" applyBorder="0" applyProtection="0"/>
    <xf numFmtId="0" fontId="96" fillId="0" borderId="6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69" fillId="0" borderId="0"/>
    <xf numFmtId="0" fontId="175" fillId="89" borderId="98" applyNumberFormat="0" applyProtection="0"/>
    <xf numFmtId="0" fontId="80" fillId="0" borderId="4" applyNumberFormat="0" applyFill="0" applyProtection="0"/>
    <xf numFmtId="172" fontId="87" fillId="0" borderId="0" applyFill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176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7" fillId="23" borderId="99" applyNumberFormat="0" applyProtection="0"/>
    <xf numFmtId="0" fontId="88" fillId="90" borderId="100" applyNumberFormat="0" applyProtection="0"/>
    <xf numFmtId="9" fontId="87" fillId="0" borderId="0" applyFill="0" applyBorder="0" applyProtection="0"/>
    <xf numFmtId="9" fontId="6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0" fontId="88" fillId="90" borderId="100" applyNumberFormat="0" applyProtection="0"/>
    <xf numFmtId="0" fontId="88" fillId="90" borderId="100" applyNumberFormat="0" applyProtection="0"/>
    <xf numFmtId="0" fontId="88" fillId="90" borderId="100" applyNumberFormat="0" applyProtection="0"/>
    <xf numFmtId="0" fontId="88" fillId="90" borderId="100" applyNumberFormat="0" applyProtection="0"/>
    <xf numFmtId="201" fontId="67" fillId="0" borderId="0"/>
    <xf numFmtId="201" fontId="89" fillId="0" borderId="13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87" fillId="0" borderId="0"/>
    <xf numFmtId="165" fontId="87" fillId="0" borderId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100" fillId="0" borderId="0" applyNumberFormat="0" applyFill="0" applyBorder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5" fillId="0" borderId="101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177" fillId="0" borderId="0" applyNumberFormat="0" applyFill="0" applyBorder="0" applyProtection="0"/>
    <xf numFmtId="0" fontId="100" fillId="0" borderId="0" applyNumberFormat="0" applyFill="0" applyBorder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176" fontId="6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90" fillId="0" borderId="0" applyNumberFormat="0" applyFill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178" fillId="0" borderId="0"/>
    <xf numFmtId="0" fontId="178" fillId="0" borderId="0"/>
    <xf numFmtId="0" fontId="50" fillId="93" borderId="0" applyNumberFormat="0" applyBorder="0" applyAlignment="0" applyProtection="0"/>
    <xf numFmtId="0" fontId="50" fillId="88" borderId="0" applyNumberFormat="0" applyBorder="0" applyAlignment="0" applyProtection="0"/>
    <xf numFmtId="0" fontId="50" fillId="94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4" fillId="92" borderId="3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0" fontId="56" fillId="94" borderId="98" applyNumberFormat="0" applyAlignment="0" applyProtection="0"/>
    <xf numFmtId="9" fontId="179" fillId="0" borderId="0" applyFill="0" applyBorder="0" applyAlignment="0" applyProtection="0"/>
    <xf numFmtId="176" fontId="179" fillId="0" borderId="0" applyFill="0" applyBorder="0" applyAlignment="0" applyProtection="0"/>
    <xf numFmtId="0" fontId="180" fillId="0" borderId="0"/>
    <xf numFmtId="0" fontId="1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4" fillId="23" borderId="98" applyNumberFormat="0" applyAlignment="0" applyProtection="0"/>
    <xf numFmtId="0" fontId="1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7" fillId="23" borderId="0" applyNumberFormat="0" applyBorder="0" applyAlignment="0" applyProtection="0"/>
    <xf numFmtId="0" fontId="188" fillId="7" borderId="0" applyNumberFormat="0" applyBorder="0" applyAlignment="0" applyProtection="0"/>
    <xf numFmtId="0" fontId="188" fillId="0" borderId="0" applyNumberFormat="0" applyFill="0" applyBorder="0" applyAlignment="0" applyProtection="0"/>
    <xf numFmtId="0" fontId="189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91" fillId="96" borderId="0" applyNumberFormat="0" applyBorder="0" applyAlignment="0" applyProtection="0"/>
    <xf numFmtId="0" fontId="191" fillId="97" borderId="0" applyNumberFormat="0" applyBorder="0" applyAlignment="0" applyProtection="0"/>
    <xf numFmtId="0" fontId="190" fillId="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66" fillId="0" borderId="106" applyNumberFormat="0" applyFill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59" fillId="8" borderId="105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49" fillId="23" borderId="104" applyNumberFormat="0" applyAlignment="0" applyProtection="0"/>
    <xf numFmtId="0" fontId="56" fillId="7" borderId="103" applyNumberFormat="0" applyAlignment="0" applyProtection="0"/>
    <xf numFmtId="0" fontId="56" fillId="8" borderId="103" applyNumberFormat="0" applyAlignment="0" applyProtection="0"/>
    <xf numFmtId="0" fontId="56" fillId="7" borderId="103" applyNumberFormat="0" applyAlignment="0" applyProtection="0"/>
    <xf numFmtId="0" fontId="56" fillId="7" borderId="103" applyNumberFormat="0" applyAlignment="0" applyProtection="0"/>
    <xf numFmtId="0" fontId="56" fillId="7" borderId="103" applyNumberFormat="0" applyAlignment="0" applyProtection="0"/>
    <xf numFmtId="0" fontId="30" fillId="0" borderId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0" fontId="53" fillId="8" borderId="103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178" fillId="98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4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86" borderId="0" applyBorder="0" applyProtection="0"/>
    <xf numFmtId="164" fontId="69" fillId="0" borderId="107"/>
    <xf numFmtId="0" fontId="192" fillId="99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4" fillId="0" borderId="0"/>
    <xf numFmtId="0" fontId="195" fillId="0" borderId="0"/>
    <xf numFmtId="2" fontId="196" fillId="0" borderId="0">
      <protection locked="0"/>
    </xf>
    <xf numFmtId="2" fontId="197" fillId="0" borderId="0">
      <protection locked="0"/>
    </xf>
    <xf numFmtId="0" fontId="198" fillId="104" borderId="50" applyProtection="0"/>
    <xf numFmtId="0" fontId="199" fillId="115" borderId="51" applyProtection="0"/>
    <xf numFmtId="4" fontId="178" fillId="0" borderId="0"/>
    <xf numFmtId="3" fontId="178" fillId="0" borderId="0"/>
    <xf numFmtId="167" fontId="178" fillId="0" borderId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201" fillId="103" borderId="50" applyProtection="0"/>
    <xf numFmtId="0" fontId="201" fillId="103" borderId="50" applyProtection="0"/>
    <xf numFmtId="0" fontId="201" fillId="103" borderId="50" applyProtection="0"/>
    <xf numFmtId="0" fontId="201" fillId="104" borderId="50" applyProtection="0"/>
    <xf numFmtId="170" fontId="87" fillId="0" borderId="0" applyBorder="0" applyProtection="0"/>
    <xf numFmtId="0" fontId="87" fillId="0" borderId="0" applyBorder="0" applyProtection="0"/>
    <xf numFmtId="0" fontId="202" fillId="0" borderId="0" applyBorder="0" applyProtection="0"/>
    <xf numFmtId="0" fontId="81" fillId="0" borderId="108">
      <alignment horizontal="center"/>
    </xf>
    <xf numFmtId="2" fontId="178" fillId="0" borderId="0"/>
    <xf numFmtId="2" fontId="178" fillId="0" borderId="0"/>
    <xf numFmtId="0" fontId="193" fillId="100" borderId="0" applyBorder="0" applyProtection="0"/>
    <xf numFmtId="0" fontId="203" fillId="0" borderId="109" applyProtection="0"/>
    <xf numFmtId="0" fontId="204" fillId="0" borderId="110" applyProtection="0"/>
    <xf numFmtId="0" fontId="205" fillId="0" borderId="79" applyProtection="0"/>
    <xf numFmtId="0" fontId="205" fillId="0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201" fillId="103" borderId="50" applyProtection="0"/>
    <xf numFmtId="171" fontId="178" fillId="0" borderId="0"/>
    <xf numFmtId="0" fontId="200" fillId="0" borderId="52" applyProtection="0"/>
    <xf numFmtId="172" fontId="87" fillId="0" borderId="0" applyBorder="0" applyProtection="0"/>
    <xf numFmtId="167" fontId="178" fillId="0" borderId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178" fillId="0" borderId="0"/>
    <xf numFmtId="0" fontId="178" fillId="0" borderId="0"/>
    <xf numFmtId="0" fontId="178" fillId="0" borderId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207" fillId="104" borderId="58" applyProtection="0"/>
    <xf numFmtId="173" fontId="196" fillId="0" borderId="0">
      <protection locked="0"/>
    </xf>
    <xf numFmtId="174" fontId="196" fillId="0" borderId="0">
      <protection locked="0"/>
    </xf>
    <xf numFmtId="9" fontId="87" fillId="0" borderId="0" applyBorder="0" applyProtection="0"/>
    <xf numFmtId="9" fontId="176" fillId="0" borderId="0" applyBorder="0" applyProtection="0"/>
    <xf numFmtId="9" fontId="178" fillId="0" borderId="0"/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201" fontId="178" fillId="0" borderId="0"/>
    <xf numFmtId="201" fontId="89" fillId="0" borderId="111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78" fillId="0" borderId="0"/>
    <xf numFmtId="176" fontId="87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78" fillId="0" borderId="0"/>
    <xf numFmtId="178" fontId="178" fillId="0" borderId="0"/>
    <xf numFmtId="0" fontId="209" fillId="0" borderId="0" applyBorder="0" applyProtection="0"/>
    <xf numFmtId="0" fontId="92" fillId="0" borderId="112"/>
    <xf numFmtId="2" fontId="210" fillId="0" borderId="0">
      <protection locked="0"/>
    </xf>
    <xf numFmtId="2" fontId="210" fillId="0" borderId="0">
      <protection locked="0"/>
    </xf>
    <xf numFmtId="0" fontId="211" fillId="0" borderId="60" applyProtection="0"/>
    <xf numFmtId="0" fontId="211" fillId="0" borderId="60" applyProtection="0"/>
    <xf numFmtId="0" fontId="211" fillId="0" borderId="60" applyProtection="0"/>
    <xf numFmtId="0" fontId="211" fillId="0" borderId="60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12" fillId="0" borderId="0" applyBorder="0" applyProtection="0"/>
    <xf numFmtId="0" fontId="209" fillId="0" borderId="0" applyBorder="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174" fontId="196" fillId="0" borderId="0">
      <protection locked="0"/>
    </xf>
    <xf numFmtId="179" fontId="196" fillId="0" borderId="0">
      <protection locked="0"/>
    </xf>
    <xf numFmtId="176" fontId="176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78" fillId="0" borderId="0"/>
    <xf numFmtId="0" fontId="208" fillId="0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56" fillId="94" borderId="103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76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3" fillId="8" borderId="113" applyNumberFormat="0" applyAlignment="0" applyProtection="0"/>
    <xf numFmtId="0" fontId="56" fillId="7" borderId="113" applyNumberFormat="0" applyAlignment="0" applyProtection="0"/>
    <xf numFmtId="0" fontId="56" fillId="7" borderId="113" applyNumberFormat="0" applyAlignment="0" applyProtection="0"/>
    <xf numFmtId="0" fontId="56" fillId="7" borderId="113" applyNumberFormat="0" applyAlignment="0" applyProtection="0"/>
    <xf numFmtId="0" fontId="56" fillId="8" borderId="113" applyNumberFormat="0" applyAlignment="0" applyProtection="0"/>
    <xf numFmtId="0" fontId="56" fillId="7" borderId="113" applyNumberFormat="0" applyAlignment="0" applyProtection="0"/>
    <xf numFmtId="0" fontId="19" fillId="0" borderId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49" fillId="23" borderId="114" applyNumberFormat="0" applyAlignment="0" applyProtection="0"/>
    <xf numFmtId="0" fontId="59" fillId="8" borderId="115" applyNumberFormat="0" applyAlignment="0" applyProtection="0"/>
    <xf numFmtId="9" fontId="19" fillId="0" borderId="0" applyFont="0" applyFill="0" applyBorder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3" fillId="0" borderId="0"/>
    <xf numFmtId="176" fontId="87" fillId="0" borderId="0" applyBorder="0" applyProtection="0"/>
    <xf numFmtId="0" fontId="18" fillId="0" borderId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3" fillId="8" borderId="117" applyNumberFormat="0" applyAlignment="0" applyProtection="0"/>
    <xf numFmtId="0" fontId="56" fillId="7" borderId="117" applyNumberFormat="0" applyAlignment="0" applyProtection="0"/>
    <xf numFmtId="0" fontId="56" fillId="7" borderId="117" applyNumberFormat="0" applyAlignment="0" applyProtection="0"/>
    <xf numFmtId="0" fontId="56" fillId="7" borderId="117" applyNumberFormat="0" applyAlignment="0" applyProtection="0"/>
    <xf numFmtId="0" fontId="56" fillId="8" borderId="117" applyNumberFormat="0" applyAlignment="0" applyProtection="0"/>
    <xf numFmtId="0" fontId="56" fillId="7" borderId="117" applyNumberFormat="0" applyAlignment="0" applyProtection="0"/>
    <xf numFmtId="0" fontId="18" fillId="0" borderId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49" fillId="23" borderId="118" applyNumberFormat="0" applyAlignment="0" applyProtection="0"/>
    <xf numFmtId="0" fontId="59" fillId="8" borderId="119" applyNumberFormat="0" applyAlignment="0" applyProtection="0"/>
    <xf numFmtId="9" fontId="18" fillId="0" borderId="0" applyFont="0" applyFill="0" applyBorder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0" fontId="66" fillId="0" borderId="120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4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78" fillId="0" borderId="0"/>
    <xf numFmtId="0" fontId="159" fillId="86" borderId="0" applyBorder="0" applyProtection="0"/>
    <xf numFmtId="0" fontId="178" fillId="0" borderId="0"/>
    <xf numFmtId="0" fontId="215" fillId="0" borderId="0"/>
    <xf numFmtId="0" fontId="184" fillId="23" borderId="117" applyNumberFormat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76" fillId="0" borderId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4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70" borderId="0" applyNumberFormat="0" applyBorder="0" applyProtection="0"/>
    <xf numFmtId="0" fontId="124" fillId="64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1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1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67" borderId="0" applyNumberFormat="0" applyBorder="0" applyProtection="0"/>
    <xf numFmtId="0" fontId="124" fillId="71" borderId="0" applyNumberFormat="0" applyBorder="0" applyProtection="0"/>
    <xf numFmtId="0" fontId="124" fillId="74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5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5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9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76" borderId="0" applyNumberFormat="0" applyBorder="0" applyProtection="0"/>
    <xf numFmtId="0" fontId="125" fillId="77" borderId="0" applyNumberFormat="0" applyBorder="0" applyProtection="0"/>
    <xf numFmtId="0" fontId="125" fillId="82" borderId="0" applyNumberFormat="0" applyBorder="0" applyProtection="0"/>
    <xf numFmtId="0" fontId="161" fillId="0" borderId="74" applyNumberFormat="0" applyProtection="0"/>
    <xf numFmtId="0" fontId="127" fillId="65" borderId="0" applyNumberFormat="0" applyBorder="0" applyProtection="0"/>
    <xf numFmtId="0" fontId="162" fillId="0" borderId="0" applyNumberFormat="0" applyBorder="0" applyProtection="0">
      <alignment vertical="top"/>
    </xf>
    <xf numFmtId="0" fontId="163" fillId="0" borderId="0" applyNumberFormat="0" applyBorder="0" applyProtection="0">
      <alignment horizontal="right"/>
    </xf>
    <xf numFmtId="0" fontId="163" fillId="0" borderId="0" applyNumberFormat="0" applyBorder="0" applyProtection="0">
      <alignment horizontal="left"/>
    </xf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5" fillId="70" borderId="50" applyNumberFormat="0" applyProtection="0"/>
    <xf numFmtId="0" fontId="135" fillId="70" borderId="50" applyNumberFormat="0" applyProtection="0"/>
    <xf numFmtId="0" fontId="135" fillId="70" borderId="50" applyNumberFormat="0" applyProtection="0"/>
    <xf numFmtId="0" fontId="135" fillId="70" borderId="50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7" fillId="83" borderId="58" applyNumberFormat="0" applyProtection="0"/>
    <xf numFmtId="0" fontId="138" fillId="0" borderId="75" applyNumberFormat="0" applyProtection="0"/>
    <xf numFmtId="0" fontId="138" fillId="0" borderId="75" applyNumberFormat="0" applyProtection="0"/>
    <xf numFmtId="0" fontId="138" fillId="0" borderId="75" applyNumberFormat="0" applyProtection="0"/>
    <xf numFmtId="0" fontId="138" fillId="0" borderId="75" applyNumberFormat="0" applyProtection="0"/>
    <xf numFmtId="191" fontId="164" fillId="0" borderId="0" applyBorder="0" applyProtection="0"/>
    <xf numFmtId="191" fontId="165" fillId="0" borderId="0" applyBorder="0" applyProtection="0"/>
    <xf numFmtId="192" fontId="131" fillId="0" borderId="0" applyBorder="0">
      <protection locked="0"/>
    </xf>
    <xf numFmtId="192" fontId="132" fillId="0" borderId="0" applyBorder="0">
      <protection locked="0"/>
    </xf>
    <xf numFmtId="0" fontId="135" fillId="70" borderId="50" applyNumberFormat="0" applyProtection="0"/>
    <xf numFmtId="191" fontId="166" fillId="0" borderId="0" applyBorder="0" applyProtection="0">
      <alignment vertical="center"/>
    </xf>
    <xf numFmtId="0" fontId="137" fillId="83" borderId="58" applyNumberFormat="0" applyProtection="0"/>
    <xf numFmtId="194" fontId="124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3" fontId="124" fillId="0" borderId="0" applyBorder="0" applyProtection="0"/>
    <xf numFmtId="196" fontId="124" fillId="0" borderId="0" applyBorder="0" applyProtection="0"/>
    <xf numFmtId="191" fontId="124" fillId="0" borderId="0" applyBorder="0" applyProtection="0"/>
    <xf numFmtId="191" fontId="124" fillId="0" borderId="0" applyBorder="0" applyProtection="0"/>
    <xf numFmtId="168" fontId="124" fillId="0" borderId="0" applyBorder="0" applyProtection="0"/>
    <xf numFmtId="183" fontId="124" fillId="0" borderId="0" applyBorder="0" applyProtection="0"/>
    <xf numFmtId="0" fontId="140" fillId="69" borderId="50" applyNumberFormat="0" applyProtection="0"/>
    <xf numFmtId="0" fontId="140" fillId="69" borderId="50" applyNumberFormat="0" applyProtection="0"/>
    <xf numFmtId="0" fontId="140" fillId="69" borderId="50" applyNumberFormat="0" applyProtection="0"/>
    <xf numFmtId="0" fontId="140" fillId="70" borderId="50" applyNumberFormat="0" applyProtection="0"/>
    <xf numFmtId="197" fontId="167" fillId="0" borderId="0" applyBorder="0" applyProtection="0"/>
    <xf numFmtId="191" fontId="167" fillId="0" borderId="0" applyBorder="0" applyProtection="0"/>
    <xf numFmtId="0" fontId="141" fillId="0" borderId="0" applyNumberFormat="0" applyBorder="0" applyProtection="0"/>
    <xf numFmtId="191" fontId="168" fillId="0" borderId="76" applyProtection="0">
      <alignment horizontal="center"/>
    </xf>
    <xf numFmtId="192" fontId="124" fillId="0" borderId="0" applyBorder="0" applyProtection="0"/>
    <xf numFmtId="192" fontId="124" fillId="0" borderId="0" applyBorder="0" applyProtection="0"/>
    <xf numFmtId="191" fontId="169" fillId="0" borderId="0" applyBorder="0" applyProtection="0">
      <alignment horizontal="left"/>
    </xf>
    <xf numFmtId="0" fontId="130" fillId="66" borderId="0" applyNumberFormat="0" applyBorder="0" applyProtection="0"/>
    <xf numFmtId="0" fontId="170" fillId="0" borderId="0" applyNumberFormat="0" applyBorder="0" applyProtection="0">
      <alignment horizontal="center"/>
    </xf>
    <xf numFmtId="0" fontId="145" fillId="0" borderId="77" applyNumberFormat="0" applyProtection="0"/>
    <xf numFmtId="0" fontId="146" fillId="0" borderId="78" applyNumberFormat="0" applyProtection="0"/>
    <xf numFmtId="0" fontId="147" fillId="0" borderId="79" applyNumberFormat="0" applyProtection="0"/>
    <xf numFmtId="0" fontId="147" fillId="0" borderId="0" applyNumberFormat="0" applyBorder="0" applyProtection="0"/>
    <xf numFmtId="0" fontId="170" fillId="0" borderId="0" applyNumberFormat="0" applyBorder="0" applyProtection="0">
      <alignment horizontal="center" textRotation="90"/>
    </xf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191" fontId="161" fillId="0" borderId="0" applyBorder="0" applyProtection="0"/>
    <xf numFmtId="0" fontId="140" fillId="69" borderId="50" applyNumberFormat="0" applyProtection="0"/>
    <xf numFmtId="171" fontId="124" fillId="0" borderId="0" applyBorder="0" applyProtection="0"/>
    <xf numFmtId="0" fontId="138" fillId="0" borderId="75" applyNumberFormat="0" applyProtection="0"/>
    <xf numFmtId="185" fontId="167" fillId="0" borderId="0" applyBorder="0" applyProtection="0"/>
    <xf numFmtId="196" fontId="124" fillId="0" borderId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0" fontId="148" fillId="84" borderId="0" applyNumberFormat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24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24" fillId="0" borderId="0" applyBorder="0" applyProtection="0"/>
    <xf numFmtId="191" fontId="124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191" fontId="167" fillId="0" borderId="0" applyBorder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67" fillId="85" borderId="57" applyNumberFormat="0" applyProtection="0"/>
    <xf numFmtId="0" fontId="149" fillId="70" borderId="58" applyNumberFormat="0" applyProtection="0"/>
    <xf numFmtId="173" fontId="131" fillId="0" borderId="0" applyBorder="0">
      <protection locked="0"/>
    </xf>
    <xf numFmtId="186" fontId="131" fillId="0" borderId="0" applyBorder="0">
      <protection locked="0"/>
    </xf>
    <xf numFmtId="198" fontId="167" fillId="0" borderId="0" applyBorder="0" applyProtection="0"/>
    <xf numFmtId="198" fontId="160" fillId="0" borderId="0" applyFont="0" applyBorder="0" applyProtection="0"/>
    <xf numFmtId="198" fontId="124" fillId="0" borderId="0" applyBorder="0" applyProtection="0"/>
    <xf numFmtId="198" fontId="167" fillId="0" borderId="0" applyBorder="0" applyProtection="0"/>
    <xf numFmtId="198" fontId="124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198" fontId="167" fillId="0" borderId="0" applyBorder="0" applyProtection="0"/>
    <xf numFmtId="0" fontId="171" fillId="0" borderId="0" applyNumberFormat="0" applyBorder="0" applyProtection="0"/>
    <xf numFmtId="187" fontId="171" fillId="0" borderId="0" applyBorder="0" applyProtection="0"/>
    <xf numFmtId="191" fontId="163" fillId="0" borderId="0" applyBorder="0" applyProtection="0"/>
    <xf numFmtId="0" fontId="149" fillId="70" borderId="58" applyNumberFormat="0" applyProtection="0"/>
    <xf numFmtId="0" fontId="149" fillId="70" borderId="58" applyNumberFormat="0" applyProtection="0"/>
    <xf numFmtId="0" fontId="149" fillId="70" borderId="58" applyNumberFormat="0" applyProtection="0"/>
    <xf numFmtId="0" fontId="149" fillId="70" borderId="58" applyNumberFormat="0" applyProtection="0"/>
    <xf numFmtId="199" fontId="124" fillId="0" borderId="0" applyBorder="0" applyProtection="0"/>
    <xf numFmtId="199" fontId="172" fillId="0" borderId="80" applyProtection="0"/>
    <xf numFmtId="175" fontId="167" fillId="0" borderId="0" applyBorder="0">
      <protection locked="0"/>
    </xf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195" fontId="124" fillId="0" borderId="0" applyBorder="0" applyProtection="0"/>
    <xf numFmtId="200" fontId="167" fillId="0" borderId="0" applyBorder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45" fillId="0" borderId="77" applyNumberFormat="0" applyProtection="0"/>
    <xf numFmtId="0" fontId="156" fillId="0" borderId="0" applyNumberFormat="0" applyBorder="0" applyProtection="0"/>
    <xf numFmtId="0" fontId="154" fillId="0" borderId="0" applyNumberFormat="0" applyBorder="0" applyProtection="0"/>
    <xf numFmtId="0" fontId="146" fillId="0" borderId="78" applyNumberFormat="0" applyProtection="0"/>
    <xf numFmtId="0" fontId="146" fillId="0" borderId="78" applyNumberFormat="0" applyProtection="0"/>
    <xf numFmtId="0" fontId="146" fillId="0" borderId="78" applyNumberFormat="0" applyProtection="0"/>
    <xf numFmtId="0" fontId="146" fillId="0" borderId="78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79" applyNumberFormat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195" fontId="167" fillId="0" borderId="0" applyBorder="0" applyProtection="0"/>
    <xf numFmtId="191" fontId="167" fillId="0" borderId="0" applyBorder="0" applyProtection="0"/>
    <xf numFmtId="195" fontId="167" fillId="0" borderId="0" applyBorder="0" applyProtection="0"/>
    <xf numFmtId="195" fontId="167" fillId="0" borderId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177" fontId="124" fillId="0" borderId="0" applyBorder="0" applyProtection="0"/>
    <xf numFmtId="178" fontId="124" fillId="0" borderId="0" applyBorder="0" applyProtection="0"/>
    <xf numFmtId="0" fontId="154" fillId="0" borderId="0" applyNumberFormat="0" applyBorder="0" applyProtection="0"/>
    <xf numFmtId="191" fontId="173" fillId="0" borderId="81" applyProtection="0"/>
    <xf numFmtId="192" fontId="157" fillId="0" borderId="0" applyBorder="0">
      <protection locked="0"/>
    </xf>
    <xf numFmtId="192" fontId="157" fillId="0" borderId="0" applyBorder="0">
      <protection locked="0"/>
    </xf>
    <xf numFmtId="0" fontId="158" fillId="0" borderId="82" applyNumberFormat="0" applyProtection="0"/>
    <xf numFmtId="0" fontId="158" fillId="0" borderId="82" applyNumberFormat="0" applyProtection="0"/>
    <xf numFmtId="0" fontId="158" fillId="0" borderId="82" applyNumberFormat="0" applyProtection="0"/>
    <xf numFmtId="0" fontId="158" fillId="0" borderId="82" applyNumberFormat="0" applyProtection="0"/>
    <xf numFmtId="186" fontId="131" fillId="0" borderId="0" applyBorder="0">
      <protection locked="0"/>
    </xf>
    <xf numFmtId="190" fontId="131" fillId="0" borderId="0" applyBorder="0">
      <protection locked="0"/>
    </xf>
    <xf numFmtId="191" fontId="167" fillId="0" borderId="0" applyBorder="0" applyProtection="0"/>
    <xf numFmtId="200" fontId="160" fillId="0" borderId="0" applyFont="0" applyBorder="0" applyProtection="0"/>
    <xf numFmtId="195" fontId="167" fillId="0" borderId="0" applyBorder="0" applyProtection="0"/>
    <xf numFmtId="200" fontId="167" fillId="0" borderId="0" applyBorder="0" applyProtection="0"/>
    <xf numFmtId="195" fontId="167" fillId="0" borderId="0" applyBorder="0" applyProtection="0"/>
    <xf numFmtId="200" fontId="167" fillId="0" borderId="0" applyBorder="0" applyProtection="0"/>
    <xf numFmtId="193" fontId="124" fillId="0" borderId="0" applyBorder="0" applyProtection="0"/>
    <xf numFmtId="0" fontId="153" fillId="0" borderId="0" applyNumberFormat="0" applyBorder="0" applyProtection="0"/>
    <xf numFmtId="0" fontId="178" fillId="0" borderId="0"/>
    <xf numFmtId="176" fontId="87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0" fontId="53" fillId="8" borderId="122" applyNumberFormat="0" applyAlignment="0" applyProtection="0"/>
    <xf numFmtId="165" fontId="49" fillId="0" borderId="0" applyBorder="0" applyAlignment="0" applyProtection="0"/>
    <xf numFmtId="165" fontId="49" fillId="0" borderId="0" applyBorder="0" applyAlignment="0" applyProtection="0"/>
    <xf numFmtId="0" fontId="56" fillId="7" borderId="122" applyNumberFormat="0" applyAlignment="0" applyProtection="0"/>
    <xf numFmtId="0" fontId="56" fillId="7" borderId="122" applyNumberFormat="0" applyAlignment="0" applyProtection="0"/>
    <xf numFmtId="0" fontId="56" fillId="7" borderId="122" applyNumberFormat="0" applyAlignment="0" applyProtection="0"/>
    <xf numFmtId="0" fontId="56" fillId="8" borderId="12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0" fontId="56" fillId="7" borderId="122" applyNumberFormat="0" applyAlignment="0" applyProtection="0"/>
    <xf numFmtId="172" fontId="49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49" fillId="23" borderId="123" applyNumberFormat="0" applyAlignment="0" applyProtection="0"/>
    <xf numFmtId="0" fontId="59" fillId="8" borderId="124" applyNumberFormat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0" fontId="59" fillId="8" borderId="124" applyNumberFormat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0" fontId="66" fillId="0" borderId="125" applyNumberFormat="0" applyFill="0" applyAlignment="0" applyProtection="0"/>
    <xf numFmtId="43" fontId="7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4" fillId="23" borderId="1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6" fillId="0" borderId="0"/>
    <xf numFmtId="0" fontId="217" fillId="0" borderId="0"/>
    <xf numFmtId="0" fontId="218" fillId="118" borderId="0"/>
    <xf numFmtId="0" fontId="218" fillId="119" borderId="0"/>
    <xf numFmtId="0" fontId="217" fillId="120" borderId="0"/>
    <xf numFmtId="0" fontId="219" fillId="121" borderId="0"/>
    <xf numFmtId="0" fontId="220" fillId="122" borderId="0"/>
    <xf numFmtId="0" fontId="221" fillId="0" borderId="0"/>
    <xf numFmtId="0" fontId="222" fillId="66" borderId="0"/>
    <xf numFmtId="0" fontId="223" fillId="0" borderId="0"/>
    <xf numFmtId="0" fontId="224" fillId="0" borderId="0"/>
    <xf numFmtId="0" fontId="225" fillId="0" borderId="0"/>
    <xf numFmtId="0" fontId="226" fillId="0" borderId="0"/>
    <xf numFmtId="0" fontId="227" fillId="85" borderId="0"/>
    <xf numFmtId="0" fontId="228" fillId="85" borderId="50"/>
    <xf numFmtId="0" fontId="216" fillId="0" borderId="0"/>
    <xf numFmtId="0" fontId="216" fillId="0" borderId="0"/>
    <xf numFmtId="0" fontId="219" fillId="0" borderId="0"/>
    <xf numFmtId="0" fontId="2" fillId="0" borderId="0"/>
    <xf numFmtId="9" fontId="2" fillId="0" borderId="0" applyFont="0" applyFill="0" applyBorder="0" applyAlignment="0" applyProtection="0"/>
    <xf numFmtId="0" fontId="178" fillId="0" borderId="0"/>
    <xf numFmtId="0" fontId="178" fillId="123" borderId="0" applyBorder="0" applyProtection="0"/>
    <xf numFmtId="0" fontId="198" fillId="123" borderId="50" applyProtection="0"/>
    <xf numFmtId="4" fontId="178" fillId="0" borderId="0"/>
    <xf numFmtId="0" fontId="198" fillId="123" borderId="50" applyProtection="0"/>
    <xf numFmtId="0" fontId="198" fillId="123" borderId="50" applyProtection="0"/>
    <xf numFmtId="0" fontId="198" fillId="123" borderId="50" applyProtection="0"/>
    <xf numFmtId="0" fontId="198" fillId="123" borderId="50" applyProtection="0"/>
    <xf numFmtId="0" fontId="201" fillId="123" borderId="50" applyProtection="0"/>
    <xf numFmtId="0" fontId="178" fillId="0" borderId="0"/>
    <xf numFmtId="0" fontId="178" fillId="0" borderId="0"/>
    <xf numFmtId="0" fontId="178" fillId="0" borderId="0"/>
    <xf numFmtId="0" fontId="207" fillId="123" borderId="58" applyProtection="0"/>
    <xf numFmtId="9" fontId="178" fillId="0" borderId="0" applyBorder="0" applyProtection="0"/>
    <xf numFmtId="0" fontId="207" fillId="123" borderId="58" applyProtection="0"/>
    <xf numFmtId="0" fontId="207" fillId="123" borderId="58" applyProtection="0"/>
    <xf numFmtId="0" fontId="207" fillId="123" borderId="58" applyProtection="0"/>
    <xf numFmtId="0" fontId="207" fillId="123" borderId="58" applyProtection="0"/>
    <xf numFmtId="0" fontId="92" fillId="0" borderId="112"/>
    <xf numFmtId="176" fontId="178" fillId="0" borderId="0" applyBorder="0" applyProtection="0"/>
    <xf numFmtId="0" fontId="1" fillId="0" borderId="0"/>
    <xf numFmtId="0" fontId="49" fillId="0" borderId="0"/>
    <xf numFmtId="0" fontId="1" fillId="0" borderId="0"/>
    <xf numFmtId="0" fontId="49" fillId="23" borderId="123" applyNumberFormat="0" applyAlignment="0" applyProtection="0"/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58" fillId="22" borderId="0" applyNumberFormat="0" applyBorder="0" applyAlignment="0" applyProtection="0"/>
    <xf numFmtId="0" fontId="49" fillId="23" borderId="123" applyNumberFormat="0" applyAlignment="0" applyProtection="0"/>
    <xf numFmtId="0" fontId="49" fillId="0" borderId="0"/>
    <xf numFmtId="176" fontId="49" fillId="0" borderId="0" applyFill="0" applyBorder="0" applyAlignment="0" applyProtection="0"/>
    <xf numFmtId="202" fontId="162" fillId="0" borderId="0" applyBorder="0" applyProtection="0">
      <alignment vertical="top"/>
    </xf>
    <xf numFmtId="202" fontId="163" fillId="0" borderId="0" applyBorder="0" applyProtection="0">
      <alignment horizontal="right"/>
    </xf>
    <xf numFmtId="202" fontId="163" fillId="0" borderId="0" applyBorder="0" applyProtection="0">
      <alignment horizontal="left"/>
    </xf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35" fillId="70" borderId="50" applyNumberFormat="0" applyAlignment="0" applyProtection="0"/>
    <xf numFmtId="0" fontId="166" fillId="0" borderId="0" applyNumberFormat="0" applyBorder="0" applyProtection="0">
      <alignment vertical="center"/>
    </xf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69" borderId="50" applyNumberFormat="0" applyAlignment="0" applyProtection="0"/>
    <xf numFmtId="0" fontId="140" fillId="70" borderId="50" applyNumberFormat="0" applyAlignment="0" applyProtection="0"/>
    <xf numFmtId="0" fontId="140" fillId="70" borderId="50" applyNumberFormat="0" applyAlignment="0" applyProtection="0"/>
    <xf numFmtId="0" fontId="169" fillId="0" borderId="0" applyNumberFormat="0" applyBorder="0" applyProtection="0">
      <alignment horizontal="left"/>
    </xf>
    <xf numFmtId="0" fontId="140" fillId="69" borderId="50" applyNumberFormat="0" applyAlignment="0" applyProtection="0"/>
    <xf numFmtId="0" fontId="140" fillId="69" borderId="50" applyNumberFormat="0" applyAlignment="0" applyProtection="0"/>
    <xf numFmtId="0" fontId="167" fillId="0" borderId="0" applyNumberFormat="0" applyFont="0" applyBorder="0" applyProtection="0"/>
    <xf numFmtId="0" fontId="160" fillId="0" borderId="0" applyNumberFormat="0" applyBorder="0" applyProtection="0"/>
    <xf numFmtId="0" fontId="167" fillId="0" borderId="0" applyNumberFormat="0" applyFont="0" applyBorder="0" applyProtection="0"/>
    <xf numFmtId="0" fontId="167" fillId="0" borderId="0" applyNumberFormat="0" applyFont="0" applyBorder="0" applyProtection="0"/>
    <xf numFmtId="0" fontId="167" fillId="0" borderId="0" applyNumberFormat="0" applyFont="0" applyBorder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67" fillId="85" borderId="57" applyNumberFormat="0" applyFon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63" fillId="0" borderId="0" applyNumberFormat="0" applyBorder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0" fontId="149" fillId="70" borderId="58" applyNumberFormat="0" applyAlignment="0" applyProtection="0"/>
    <xf numFmtId="175" fontId="167" fillId="0" borderId="0" applyFont="0" applyBorder="0">
      <protection locked="0"/>
    </xf>
    <xf numFmtId="181" fontId="167" fillId="0" borderId="0" applyFont="0" applyBorder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58" fillId="0" borderId="60" applyNumberFormat="0" applyFill="0" applyAlignment="0" applyProtection="0"/>
    <xf numFmtId="0" fontId="167" fillId="0" borderId="0" applyNumberFormat="0" applyFont="0" applyBorder="0" applyProtection="0"/>
    <xf numFmtId="189" fontId="229" fillId="0" borderId="0" applyFill="0" applyBorder="0" applyAlignment="0" applyProtection="0"/>
    <xf numFmtId="0" fontId="178" fillId="98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8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99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0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2" borderId="0" applyBorder="0" applyProtection="0"/>
    <xf numFmtId="0" fontId="178" fillId="103" borderId="0" applyBorder="0" applyProtection="0"/>
    <xf numFmtId="0" fontId="178" fillId="103" borderId="0" applyBorder="0" applyProtection="0"/>
    <xf numFmtId="0" fontId="178" fillId="104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6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7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1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5" borderId="0" applyBorder="0" applyProtection="0"/>
    <xf numFmtId="0" fontId="178" fillId="108" borderId="0" applyBorder="0" applyProtection="0"/>
    <xf numFmtId="0" fontId="178" fillId="108" borderId="0" applyBorder="0" applyProtection="0"/>
    <xf numFmtId="0" fontId="178" fillId="108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9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6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107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1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86" borderId="0" applyBorder="0" applyProtection="0"/>
    <xf numFmtId="164" fontId="69" fillId="0" borderId="107"/>
    <xf numFmtId="0" fontId="192" fillId="99" borderId="0" applyBorder="0" applyProtection="0"/>
    <xf numFmtId="0" fontId="193" fillId="100" borderId="0" applyBorder="0" applyProtection="0"/>
    <xf numFmtId="0" fontId="193" fillId="100" borderId="0" applyBorder="0" applyProtection="0"/>
    <xf numFmtId="0" fontId="193" fillId="100" borderId="0" applyBorder="0" applyProtection="0"/>
    <xf numFmtId="2" fontId="196" fillId="0" borderId="0">
      <protection locked="0"/>
    </xf>
    <xf numFmtId="2" fontId="197" fillId="0" borderId="0">
      <protection locked="0"/>
    </xf>
    <xf numFmtId="0" fontId="194" fillId="0" borderId="0"/>
    <xf numFmtId="0" fontId="195" fillId="0" borderId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8" fillId="104" borderId="50" applyProtection="0"/>
    <xf numFmtId="0" fontId="199" fillId="115" borderId="51" applyProtection="0"/>
    <xf numFmtId="0" fontId="199" fillId="115" borderId="51" applyProtection="0"/>
    <xf numFmtId="0" fontId="199" fillId="115" borderId="51" applyProtection="0"/>
    <xf numFmtId="0" fontId="200" fillId="0" borderId="52" applyProtection="0"/>
    <xf numFmtId="0" fontId="200" fillId="0" borderId="52" applyProtection="0"/>
    <xf numFmtId="0" fontId="200" fillId="0" borderId="52" applyProtection="0"/>
    <xf numFmtId="0" fontId="199" fillId="115" borderId="51" applyProtection="0"/>
    <xf numFmtId="165" fontId="87" fillId="0" borderId="0" applyBorder="0" applyProtection="0"/>
    <xf numFmtId="165" fontId="87" fillId="0" borderId="0" applyBorder="0" applyProtection="0"/>
    <xf numFmtId="3" fontId="178" fillId="0" borderId="0"/>
    <xf numFmtId="167" fontId="178" fillId="0" borderId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159" fillId="112" borderId="0" applyBorder="0" applyProtection="0"/>
    <xf numFmtId="0" fontId="159" fillId="112" borderId="0" applyBorder="0" applyProtection="0"/>
    <xf numFmtId="0" fontId="159" fillId="112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3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114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76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110" borderId="0" applyBorder="0" applyProtection="0"/>
    <xf numFmtId="0" fontId="159" fillId="86" borderId="0" applyBorder="0" applyProtection="0"/>
    <xf numFmtId="0" fontId="159" fillId="86" borderId="0" applyBorder="0" applyProtection="0"/>
    <xf numFmtId="0" fontId="159" fillId="86" borderId="0" applyBorder="0" applyProtection="0"/>
    <xf numFmtId="0" fontId="201" fillId="103" borderId="50" applyProtection="0"/>
    <xf numFmtId="0" fontId="201" fillId="103" borderId="50" applyProtection="0"/>
    <xf numFmtId="0" fontId="201" fillId="104" borderId="50" applyProtection="0"/>
    <xf numFmtId="0" fontId="87" fillId="0" borderId="0" applyBorder="0" applyProtection="0"/>
    <xf numFmtId="0" fontId="202" fillId="0" borderId="0" applyBorder="0" applyProtection="0"/>
    <xf numFmtId="0" fontId="81" fillId="0" borderId="108">
      <alignment horizontal="center"/>
    </xf>
    <xf numFmtId="2" fontId="178" fillId="0" borderId="0"/>
    <xf numFmtId="2" fontId="178" fillId="0" borderId="0"/>
    <xf numFmtId="0" fontId="193" fillId="100" borderId="0" applyBorder="0" applyProtection="0"/>
    <xf numFmtId="0" fontId="203" fillId="0" borderId="109" applyProtection="0"/>
    <xf numFmtId="0" fontId="204" fillId="0" borderId="110" applyProtection="0"/>
    <xf numFmtId="0" fontId="205" fillId="0" borderId="79" applyProtection="0"/>
    <xf numFmtId="0" fontId="205" fillId="0" borderId="0" applyBorder="0" applyProtection="0"/>
    <xf numFmtId="0" fontId="192" fillId="99" borderId="0" applyBorder="0" applyProtection="0"/>
    <xf numFmtId="0" fontId="192" fillId="99" borderId="0" applyBorder="0" applyProtection="0"/>
    <xf numFmtId="0" fontId="192" fillId="99" borderId="0" applyBorder="0" applyProtection="0"/>
    <xf numFmtId="0" fontId="69" fillId="0" borderId="0"/>
    <xf numFmtId="0" fontId="201" fillId="103" borderId="50" applyProtection="0"/>
    <xf numFmtId="171" fontId="178" fillId="0" borderId="0"/>
    <xf numFmtId="0" fontId="200" fillId="0" borderId="52" applyProtection="0"/>
    <xf numFmtId="172" fontId="87" fillId="0" borderId="0" applyBorder="0" applyProtection="0"/>
    <xf numFmtId="167" fontId="178" fillId="0" borderId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206" fillId="116" borderId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7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87" fillId="117" borderId="57" applyProtection="0"/>
    <xf numFmtId="0" fontId="207" fillId="104" borderId="58" applyProtection="0"/>
    <xf numFmtId="173" fontId="196" fillId="0" borderId="0">
      <protection locked="0"/>
    </xf>
    <xf numFmtId="174" fontId="196" fillId="0" borderId="0">
      <protection locked="0"/>
    </xf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178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207" fillId="104" borderId="58" applyProtection="0"/>
    <xf numFmtId="0" fontId="207" fillId="104" borderId="58" applyProtection="0"/>
    <xf numFmtId="0" fontId="207" fillId="104" borderId="58" applyProtection="0"/>
    <xf numFmtId="203" fontId="178" fillId="0" borderId="0"/>
    <xf numFmtId="203" fontId="89" fillId="0" borderId="111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78" fillId="0" borderId="0"/>
    <xf numFmtId="176" fontId="87" fillId="0" borderId="0" applyBorder="0" applyProtection="0"/>
    <xf numFmtId="0" fontId="87" fillId="0" borderId="0"/>
    <xf numFmtId="165" fontId="87" fillId="0" borderId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78" fillId="0" borderId="0"/>
    <xf numFmtId="178" fontId="178" fillId="0" borderId="0"/>
    <xf numFmtId="0" fontId="209" fillId="0" borderId="0" applyBorder="0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03" fillId="0" borderId="109" applyProtection="0"/>
    <xf numFmtId="0" fontId="212" fillId="0" borderId="0" applyBorder="0" applyProtection="0"/>
    <xf numFmtId="0" fontId="209" fillId="0" borderId="0" applyBorder="0" applyProtection="0"/>
    <xf numFmtId="0" fontId="204" fillId="0" borderId="110" applyProtection="0"/>
    <xf numFmtId="0" fontId="204" fillId="0" borderId="110" applyProtection="0"/>
    <xf numFmtId="0" fontId="204" fillId="0" borderId="110" applyProtection="0"/>
    <xf numFmtId="0" fontId="205" fillId="0" borderId="79" applyProtection="0"/>
    <xf numFmtId="0" fontId="205" fillId="0" borderId="79" applyProtection="0"/>
    <xf numFmtId="0" fontId="205" fillId="0" borderId="79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2" fontId="210" fillId="0" borderId="0">
      <protection locked="0"/>
    </xf>
    <xf numFmtId="2" fontId="210" fillId="0" borderId="0">
      <protection locked="0"/>
    </xf>
    <xf numFmtId="0" fontId="211" fillId="0" borderId="60" applyProtection="0"/>
    <xf numFmtId="0" fontId="211" fillId="0" borderId="60" applyProtection="0"/>
    <xf numFmtId="0" fontId="211" fillId="0" borderId="60" applyProtection="0"/>
    <xf numFmtId="174" fontId="196" fillId="0" borderId="0">
      <protection locked="0"/>
    </xf>
    <xf numFmtId="179" fontId="196" fillId="0" borderId="0">
      <protection locked="0"/>
    </xf>
    <xf numFmtId="176" fontId="176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78" fillId="0" borderId="0"/>
    <xf numFmtId="0" fontId="208" fillId="0" borderId="0" applyBorder="0" applyProtection="0"/>
    <xf numFmtId="0" fontId="230" fillId="0" borderId="0"/>
    <xf numFmtId="0" fontId="231" fillId="118" borderId="0"/>
    <xf numFmtId="0" fontId="231" fillId="119" borderId="0"/>
    <xf numFmtId="0" fontId="230" fillId="120" borderId="0"/>
    <xf numFmtId="0" fontId="232" fillId="121" borderId="0"/>
    <xf numFmtId="0" fontId="233" fillId="122" borderId="0"/>
    <xf numFmtId="0" fontId="234" fillId="0" borderId="0"/>
    <xf numFmtId="0" fontId="235" fillId="66" borderId="0"/>
    <xf numFmtId="0" fontId="236" fillId="0" borderId="0"/>
    <xf numFmtId="0" fontId="237" fillId="0" borderId="0"/>
    <xf numFmtId="0" fontId="238" fillId="0" borderId="0"/>
    <xf numFmtId="0" fontId="239" fillId="85" borderId="0"/>
    <xf numFmtId="0" fontId="160" fillId="0" borderId="0"/>
    <xf numFmtId="0" fontId="160" fillId="0" borderId="0"/>
    <xf numFmtId="0" fontId="232" fillId="0" borderId="0"/>
    <xf numFmtId="0" fontId="87" fillId="0" borderId="0"/>
    <xf numFmtId="0" fontId="87" fillId="0" borderId="0"/>
    <xf numFmtId="176" fontId="87" fillId="0" borderId="0" applyBorder="0" applyProtection="0"/>
    <xf numFmtId="0" fontId="18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96" borderId="0" applyNumberFormat="0" applyBorder="0" applyAlignment="0" applyProtection="0"/>
    <xf numFmtId="0" fontId="191" fillId="97" borderId="0" applyNumberFormat="0" applyBorder="0" applyAlignment="0" applyProtection="0"/>
    <xf numFmtId="0" fontId="190" fillId="8" borderId="0" applyNumberFormat="0" applyBorder="0" applyAlignment="0" applyProtection="0"/>
    <xf numFmtId="0" fontId="188" fillId="7" borderId="0" applyNumberFormat="0" applyBorder="0" applyAlignment="0" applyProtection="0"/>
    <xf numFmtId="0" fontId="189" fillId="95" borderId="0" applyNumberFormat="0" applyBorder="0" applyAlignment="0" applyProtection="0"/>
    <xf numFmtId="0" fontId="185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7" fillId="23" borderId="0" applyNumberFormat="0" applyBorder="0" applyAlignment="0" applyProtection="0"/>
    <xf numFmtId="0" fontId="184" fillId="23" borderId="122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4" fillId="23" borderId="122" applyNumberFormat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23" borderId="122" applyNumberFormat="0" applyAlignment="0" applyProtection="0"/>
    <xf numFmtId="0" fontId="183" fillId="0" borderId="0" applyNumberFormat="0" applyFill="0" applyBorder="0" applyAlignment="0" applyProtection="0"/>
    <xf numFmtId="0" fontId="186" fillId="4" borderId="0" applyNumberFormat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23" borderId="122" applyNumberFormat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5" fillId="0" borderId="0"/>
    <xf numFmtId="0" fontId="174" fillId="0" borderId="0"/>
    <xf numFmtId="0" fontId="238" fillId="0" borderId="0"/>
    <xf numFmtId="0" fontId="239" fillId="85" borderId="0"/>
    <xf numFmtId="0" fontId="252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0" fontId="254" fillId="85" borderId="50"/>
    <xf numFmtId="0" fontId="254" fillId="85" borderId="50"/>
    <xf numFmtId="0" fontId="254" fillId="85" borderId="50"/>
    <xf numFmtId="0" fontId="254" fillId="85" borderId="50"/>
    <xf numFmtId="9" fontId="255" fillId="0" borderId="0"/>
    <xf numFmtId="0" fontId="232" fillId="121" borderId="0"/>
    <xf numFmtId="9" fontId="255" fillId="0" borderId="0"/>
    <xf numFmtId="0" fontId="230" fillId="0" borderId="0"/>
    <xf numFmtId="0" fontId="231" fillId="118" borderId="0"/>
    <xf numFmtId="0" fontId="231" fillId="119" borderId="0"/>
    <xf numFmtId="0" fontId="230" fillId="120" borderId="0"/>
    <xf numFmtId="9" fontId="255" fillId="0" borderId="0"/>
    <xf numFmtId="9" fontId="255" fillId="0" borderId="0"/>
    <xf numFmtId="0" fontId="232" fillId="121" borderId="0"/>
    <xf numFmtId="0" fontId="127" fillId="65" borderId="0"/>
    <xf numFmtId="0" fontId="232" fillId="121" borderId="0"/>
    <xf numFmtId="0" fontId="230" fillId="0" borderId="0"/>
    <xf numFmtId="0" fontId="164" fillId="0" borderId="0"/>
    <xf numFmtId="0" fontId="165" fillId="0" borderId="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5" fillId="70" borderId="50"/>
    <xf numFmtId="0" fontId="137" fillId="83" borderId="136"/>
    <xf numFmtId="0" fontId="137" fillId="83" borderId="136"/>
    <xf numFmtId="0" fontId="137" fillId="83" borderId="136"/>
    <xf numFmtId="0" fontId="137" fillId="83" borderId="136"/>
    <xf numFmtId="0" fontId="138" fillId="0" borderId="137"/>
    <xf numFmtId="0" fontId="138" fillId="0" borderId="137"/>
    <xf numFmtId="0" fontId="138" fillId="0" borderId="137"/>
    <xf numFmtId="0" fontId="138" fillId="0" borderId="137"/>
    <xf numFmtId="0" fontId="137" fillId="83" borderId="136"/>
    <xf numFmtId="4" fontId="124" fillId="0" borderId="0"/>
    <xf numFmtId="181" fontId="252" fillId="0" borderId="0"/>
    <xf numFmtId="181" fontId="252" fillId="0" borderId="0"/>
    <xf numFmtId="0" fontId="232" fillId="121" borderId="0"/>
    <xf numFmtId="0" fontId="230" fillId="0" borderId="0"/>
    <xf numFmtId="0" fontId="232" fillId="121" borderId="0"/>
    <xf numFmtId="0" fontId="232" fillId="121" borderId="0"/>
    <xf numFmtId="0" fontId="230" fillId="0" borderId="0"/>
    <xf numFmtId="0" fontId="230" fillId="0" borderId="0"/>
    <xf numFmtId="0" fontId="230" fillId="0" borderId="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69" borderId="50"/>
    <xf numFmtId="0" fontId="140" fillId="70" borderId="50"/>
    <xf numFmtId="0" fontId="140" fillId="70" borderId="50"/>
    <xf numFmtId="0" fontId="140" fillId="70" borderId="50"/>
    <xf numFmtId="0" fontId="233" fillId="122" borderId="0"/>
    <xf numFmtId="184" fontId="252" fillId="0" borderId="0"/>
    <xf numFmtId="0" fontId="252" fillId="0" borderId="0"/>
    <xf numFmtId="0" fontId="234" fillId="0" borderId="0"/>
    <xf numFmtId="0" fontId="235" fillId="66" borderId="0"/>
    <xf numFmtId="0" fontId="130" fillId="66" borderId="0"/>
    <xf numFmtId="0" fontId="236" fillId="0" borderId="0"/>
    <xf numFmtId="0" fontId="237" fillId="0" borderId="0"/>
    <xf numFmtId="0" fontId="145" fillId="0" borderId="77"/>
    <xf numFmtId="0" fontId="238" fillId="0" borderId="0"/>
    <xf numFmtId="0" fontId="146" fillId="0" borderId="78"/>
    <xf numFmtId="181" fontId="252" fillId="0" borderId="0"/>
    <xf numFmtId="0" fontId="253" fillId="0" borderId="0"/>
    <xf numFmtId="0" fontId="140" fillId="69" borderId="50"/>
    <xf numFmtId="0" fontId="140" fillId="69" borderId="50"/>
    <xf numFmtId="0" fontId="140" fillId="69" borderId="50"/>
    <xf numFmtId="0" fontId="138" fillId="0" borderId="137"/>
    <xf numFmtId="185" fontId="252" fillId="0" borderId="0"/>
    <xf numFmtId="0" fontId="239" fillId="85" borderId="0"/>
    <xf numFmtId="0" fontId="148" fillId="84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124" fillId="0" borderId="0"/>
    <xf numFmtId="0" fontId="252" fillId="0" borderId="0"/>
    <xf numFmtId="0" fontId="252" fillId="0" borderId="0"/>
    <xf numFmtId="0" fontId="160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124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2" fillId="85" borderId="57"/>
    <xf numFmtId="0" fontId="254" fillId="85" borderId="50"/>
    <xf numFmtId="0" fontId="252" fillId="85" borderId="57"/>
    <xf numFmtId="0" fontId="252" fillId="85" borderId="57"/>
    <xf numFmtId="0" fontId="252" fillId="85" borderId="57"/>
    <xf numFmtId="0" fontId="149" fillId="70" borderId="58"/>
    <xf numFmtId="0" fontId="149" fillId="70" borderId="58"/>
    <xf numFmtId="0" fontId="149" fillId="70" borderId="58"/>
    <xf numFmtId="9" fontId="252" fillId="0" borderId="0"/>
    <xf numFmtId="9" fontId="255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9" fontId="252" fillId="0" borderId="0"/>
    <xf numFmtId="0" fontId="155" fillId="0" borderId="59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0" fontId="149" fillId="70" borderId="58"/>
    <xf numFmtId="188" fontId="152" fillId="0" borderId="80"/>
    <xf numFmtId="175" fontId="252" fillId="0" borderId="0">
      <protection locked="0"/>
    </xf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1" fontId="252" fillId="0" borderId="0"/>
    <xf numFmtId="189" fontId="252" fillId="0" borderId="0"/>
    <xf numFmtId="0" fontId="174" fillId="0" borderId="0"/>
    <xf numFmtId="181" fontId="252" fillId="0" borderId="0"/>
    <xf numFmtId="0" fontId="252" fillId="0" borderId="0"/>
    <xf numFmtId="181" fontId="252" fillId="0" borderId="0"/>
    <xf numFmtId="181" fontId="252" fillId="0" borderId="0"/>
    <xf numFmtId="0" fontId="174" fillId="0" borderId="0"/>
    <xf numFmtId="0" fontId="155" fillId="0" borderId="59"/>
    <xf numFmtId="0" fontId="155" fillId="0" borderId="59"/>
    <xf numFmtId="0" fontId="155" fillId="0" borderId="59"/>
    <xf numFmtId="0" fontId="155" fillId="0" borderId="59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158" fillId="0" borderId="138"/>
    <xf numFmtId="0" fontId="252" fillId="0" borderId="0"/>
    <xf numFmtId="189" fontId="255" fillId="0" borderId="0"/>
    <xf numFmtId="181" fontId="252" fillId="0" borderId="0"/>
    <xf numFmtId="189" fontId="255" fillId="0" borderId="0"/>
    <xf numFmtId="189" fontId="252" fillId="0" borderId="0"/>
    <xf numFmtId="181" fontId="252" fillId="0" borderId="0"/>
    <xf numFmtId="189" fontId="252" fillId="0" borderId="0"/>
    <xf numFmtId="0" fontId="232" fillId="0" borderId="0"/>
    <xf numFmtId="0" fontId="174" fillId="0" borderId="0"/>
    <xf numFmtId="0" fontId="237" fillId="0" borderId="0"/>
    <xf numFmtId="0" fontId="235" fillId="66" borderId="0"/>
    <xf numFmtId="0" fontId="235" fillId="66" borderId="0"/>
    <xf numFmtId="184" fontId="252" fillId="0" borderId="0"/>
    <xf numFmtId="184" fontId="252" fillId="0" borderId="0"/>
    <xf numFmtId="0" fontId="235" fillId="66" borderId="0"/>
    <xf numFmtId="0" fontId="235" fillId="66" borderId="0"/>
    <xf numFmtId="0" fontId="237" fillId="0" borderId="0"/>
    <xf numFmtId="0" fontId="238" fillId="0" borderId="0"/>
    <xf numFmtId="0" fontId="237" fillId="0" borderId="0"/>
    <xf numFmtId="0" fontId="239" fillId="85" borderId="0"/>
    <xf numFmtId="0" fontId="239" fillId="85" borderId="0"/>
    <xf numFmtId="0" fontId="252" fillId="0" borderId="0"/>
    <xf numFmtId="0" fontId="252" fillId="0" borderId="0"/>
    <xf numFmtId="4" fontId="124" fillId="0" borderId="0"/>
    <xf numFmtId="4" fontId="124" fillId="0" borderId="0"/>
    <xf numFmtId="4" fontId="124" fillId="0" borderId="0"/>
    <xf numFmtId="4" fontId="124" fillId="0" borderId="0"/>
    <xf numFmtId="0" fontId="254" fillId="85" borderId="50"/>
    <xf numFmtId="0" fontId="254" fillId="85" borderId="50"/>
    <xf numFmtId="9" fontId="255" fillId="0" borderId="0"/>
    <xf numFmtId="0" fontId="254" fillId="85" borderId="50"/>
    <xf numFmtId="0" fontId="254" fillId="85" borderId="50"/>
    <xf numFmtId="0" fontId="254" fillId="85" borderId="50"/>
    <xf numFmtId="9" fontId="255" fillId="0" borderId="0"/>
    <xf numFmtId="9" fontId="255" fillId="0" borderId="0"/>
    <xf numFmtId="0" fontId="232" fillId="121" borderId="0"/>
    <xf numFmtId="9" fontId="255" fillId="0" borderId="0"/>
    <xf numFmtId="9" fontId="255" fillId="0" borderId="0"/>
    <xf numFmtId="0" fontId="230" fillId="0" borderId="0"/>
    <xf numFmtId="0" fontId="232" fillId="121" borderId="0"/>
    <xf numFmtId="0" fontId="232" fillId="121" borderId="0"/>
    <xf numFmtId="0" fontId="232" fillId="121" borderId="0"/>
    <xf numFmtId="0" fontId="230" fillId="0" borderId="0"/>
    <xf numFmtId="0" fontId="230" fillId="0" borderId="0"/>
    <xf numFmtId="0" fontId="230" fillId="0" borderId="0"/>
    <xf numFmtId="181" fontId="252" fillId="0" borderId="0"/>
    <xf numFmtId="0" fontId="155" fillId="0" borderId="59"/>
    <xf numFmtId="0" fontId="155" fillId="0" borderId="59"/>
    <xf numFmtId="0" fontId="155" fillId="0" borderId="59"/>
    <xf numFmtId="0" fontId="155" fillId="0" borderId="59"/>
    <xf numFmtId="0" fontId="155" fillId="0" borderId="59"/>
    <xf numFmtId="189" fontId="255" fillId="0" borderId="0"/>
    <xf numFmtId="189" fontId="252" fillId="0" borderId="0"/>
    <xf numFmtId="0" fontId="174" fillId="0" borderId="0"/>
    <xf numFmtId="189" fontId="255" fillId="0" borderId="0"/>
    <xf numFmtId="189" fontId="252" fillId="0" borderId="0"/>
    <xf numFmtId="0" fontId="174" fillId="0" borderId="0"/>
    <xf numFmtId="189" fontId="255" fillId="0" borderId="0"/>
    <xf numFmtId="0" fontId="174" fillId="0" borderId="0"/>
    <xf numFmtId="189" fontId="255" fillId="0" borderId="0"/>
    <xf numFmtId="189" fontId="255" fillId="0" borderId="0"/>
    <xf numFmtId="0" fontId="174" fillId="0" borderId="0"/>
    <xf numFmtId="189" fontId="255" fillId="0" borderId="0"/>
    <xf numFmtId="189" fontId="255" fillId="0" borderId="0"/>
    <xf numFmtId="0" fontId="174" fillId="0" borderId="0"/>
    <xf numFmtId="189" fontId="255" fillId="0" borderId="0"/>
    <xf numFmtId="0" fontId="174" fillId="0" borderId="0"/>
    <xf numFmtId="189" fontId="255" fillId="0" borderId="0"/>
    <xf numFmtId="0" fontId="174" fillId="0" borderId="0"/>
    <xf numFmtId="0" fontId="174" fillId="0" borderId="0"/>
    <xf numFmtId="0" fontId="57" fillId="3" borderId="0" applyNumberFormat="0" applyBorder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  <xf numFmtId="0" fontId="56" fillId="94" borderId="122" applyNumberFormat="0" applyAlignment="0" applyProtection="0"/>
  </cellStyleXfs>
  <cellXfs count="180">
    <xf numFmtId="0" fontId="0" fillId="0" borderId="0" xfId="0"/>
    <xf numFmtId="0" fontId="102" fillId="0" borderId="0" xfId="0" applyFont="1"/>
    <xf numFmtId="0" fontId="49" fillId="0" borderId="0" xfId="0" applyFont="1"/>
    <xf numFmtId="0" fontId="0" fillId="0" borderId="19" xfId="0" applyBorder="1"/>
    <xf numFmtId="0" fontId="0" fillId="0" borderId="26" xfId="0" applyBorder="1"/>
    <xf numFmtId="0" fontId="103" fillId="0" borderId="0" xfId="0" applyFont="1" applyAlignment="1"/>
    <xf numFmtId="0" fontId="103" fillId="0" borderId="0" xfId="0" applyFont="1"/>
    <xf numFmtId="0" fontId="103" fillId="24" borderId="17" xfId="0" applyFont="1" applyFill="1" applyBorder="1" applyAlignment="1">
      <alignment horizontal="center" vertical="center" wrapText="1"/>
    </xf>
    <xf numFmtId="3" fontId="103" fillId="26" borderId="17" xfId="0" applyNumberFormat="1" applyFont="1" applyFill="1" applyBorder="1" applyAlignment="1">
      <alignment horizontal="right" vertical="top" wrapText="1"/>
    </xf>
    <xf numFmtId="0" fontId="103" fillId="27" borderId="22" xfId="0" applyFont="1" applyFill="1" applyBorder="1" applyAlignment="1">
      <alignment horizontal="center" wrapText="1"/>
    </xf>
    <xf numFmtId="0" fontId="103" fillId="27" borderId="23" xfId="0" applyFont="1" applyFill="1" applyBorder="1" applyAlignment="1">
      <alignment horizontal="center" wrapText="1"/>
    </xf>
    <xf numFmtId="0" fontId="103" fillId="27" borderId="18" xfId="0" applyFont="1" applyFill="1" applyBorder="1" applyAlignment="1">
      <alignment horizontal="center" wrapText="1"/>
    </xf>
    <xf numFmtId="3" fontId="103" fillId="28" borderId="17" xfId="0" applyNumberFormat="1" applyFont="1" applyFill="1" applyBorder="1" applyAlignment="1">
      <alignment horizontal="right" vertical="top" wrapText="1"/>
    </xf>
    <xf numFmtId="0" fontId="103" fillId="29" borderId="23" xfId="0" applyFont="1" applyFill="1" applyBorder="1" applyAlignment="1">
      <alignment horizontal="center" wrapText="1"/>
    </xf>
    <xf numFmtId="0" fontId="103" fillId="29" borderId="18" xfId="0" applyFont="1" applyFill="1" applyBorder="1" applyAlignment="1">
      <alignment horizontal="center" wrapText="1"/>
    </xf>
    <xf numFmtId="0" fontId="103" fillId="29" borderId="17" xfId="0" applyFont="1" applyFill="1" applyBorder="1" applyAlignment="1">
      <alignment horizontal="center" wrapText="1"/>
    </xf>
    <xf numFmtId="0" fontId="103" fillId="29" borderId="22" xfId="0" applyFont="1" applyFill="1" applyBorder="1" applyAlignment="1">
      <alignment horizontal="center" wrapText="1"/>
    </xf>
    <xf numFmtId="0" fontId="103" fillId="27" borderId="21" xfId="0" applyFont="1" applyFill="1" applyBorder="1" applyAlignment="1">
      <alignment horizontal="center" vertical="top" wrapText="1"/>
    </xf>
    <xf numFmtId="0" fontId="103" fillId="27" borderId="0" xfId="0" applyFont="1" applyFill="1" applyBorder="1" applyAlignment="1">
      <alignment vertical="top" wrapText="1"/>
    </xf>
    <xf numFmtId="0" fontId="103" fillId="27" borderId="17" xfId="0" applyFont="1" applyFill="1" applyBorder="1" applyAlignment="1">
      <alignment horizontal="center" wrapText="1"/>
    </xf>
    <xf numFmtId="0" fontId="103" fillId="27" borderId="19" xfId="0" applyFont="1" applyFill="1" applyBorder="1" applyAlignment="1">
      <alignment horizontal="center" vertical="top" wrapText="1"/>
    </xf>
    <xf numFmtId="0" fontId="103" fillId="27" borderId="24" xfId="0" applyFont="1" applyFill="1" applyBorder="1" applyAlignment="1">
      <alignment horizontal="center" vertical="top" wrapText="1"/>
    </xf>
    <xf numFmtId="0" fontId="103" fillId="27" borderId="0" xfId="0" applyFont="1" applyFill="1" applyBorder="1" applyAlignment="1">
      <alignment horizontal="center" vertical="top" wrapText="1"/>
    </xf>
    <xf numFmtId="0" fontId="103" fillId="29" borderId="0" xfId="0" applyFont="1" applyFill="1" applyBorder="1" applyAlignment="1">
      <alignment horizontal="center" wrapText="1"/>
    </xf>
    <xf numFmtId="0" fontId="103" fillId="32" borderId="22" xfId="0" applyFont="1" applyFill="1" applyBorder="1" applyAlignment="1">
      <alignment horizontal="center" wrapText="1"/>
    </xf>
    <xf numFmtId="0" fontId="103" fillId="32" borderId="23" xfId="0" applyFont="1" applyFill="1" applyBorder="1" applyAlignment="1">
      <alignment horizontal="center" wrapText="1"/>
    </xf>
    <xf numFmtId="0" fontId="103" fillId="32" borderId="18" xfId="0" applyFont="1" applyFill="1" applyBorder="1" applyAlignment="1">
      <alignment horizontal="center" wrapText="1"/>
    </xf>
    <xf numFmtId="0" fontId="103" fillId="32" borderId="20" xfId="0" applyFont="1" applyFill="1" applyBorder="1" applyAlignment="1">
      <alignment horizontal="center" wrapText="1"/>
    </xf>
    <xf numFmtId="0" fontId="103" fillId="32" borderId="17" xfId="0" applyFont="1" applyFill="1" applyBorder="1" applyAlignment="1">
      <alignment horizontal="center" wrapText="1"/>
    </xf>
    <xf numFmtId="0" fontId="103" fillId="32" borderId="0" xfId="0" applyFont="1" applyFill="1" applyBorder="1" applyAlignment="1">
      <alignment horizontal="center" wrapText="1"/>
    </xf>
    <xf numFmtId="3" fontId="103" fillId="31" borderId="17" xfId="0" applyNumberFormat="1" applyFont="1" applyFill="1" applyBorder="1" applyAlignment="1">
      <alignment horizontal="right" vertical="top" wrapText="1"/>
    </xf>
    <xf numFmtId="3" fontId="105" fillId="24" borderId="17" xfId="0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vertical="center"/>
    </xf>
    <xf numFmtId="3" fontId="105" fillId="29" borderId="17" xfId="0" applyNumberFormat="1" applyFont="1" applyFill="1" applyBorder="1" applyAlignment="1">
      <alignment horizontal="center" vertical="center" wrapText="1"/>
    </xf>
    <xf numFmtId="3" fontId="105" fillId="27" borderId="17" xfId="0" applyNumberFormat="1" applyFont="1" applyFill="1" applyBorder="1" applyAlignment="1">
      <alignment horizontal="center" vertical="center" wrapText="1"/>
    </xf>
    <xf numFmtId="3" fontId="105" fillId="27" borderId="0" xfId="0" applyNumberFormat="1" applyFont="1" applyFill="1" applyBorder="1" applyAlignment="1">
      <alignment horizontal="center" vertical="center" wrapText="1"/>
    </xf>
    <xf numFmtId="3" fontId="105" fillId="27" borderId="25" xfId="0" applyNumberFormat="1" applyFont="1" applyFill="1" applyBorder="1" applyAlignment="1">
      <alignment horizontal="center" vertical="center" wrapText="1"/>
    </xf>
    <xf numFmtId="3" fontId="105" fillId="32" borderId="17" xfId="0" applyNumberFormat="1" applyFont="1" applyFill="1" applyBorder="1" applyAlignment="1">
      <alignment horizontal="center" vertical="center" wrapText="1"/>
    </xf>
    <xf numFmtId="3" fontId="105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4" fillId="24" borderId="126" xfId="0" applyFont="1" applyFill="1" applyBorder="1" applyAlignment="1" applyProtection="1"/>
    <xf numFmtId="0" fontId="104" fillId="24" borderId="127" xfId="0" applyFont="1" applyFill="1" applyBorder="1" applyProtection="1"/>
    <xf numFmtId="0" fontId="121" fillId="24" borderId="127" xfId="0" applyFont="1" applyFill="1" applyBorder="1" applyProtection="1"/>
    <xf numFmtId="0" fontId="121" fillId="24" borderId="128" xfId="0" applyFont="1" applyFill="1" applyBorder="1" applyProtection="1"/>
    <xf numFmtId="0" fontId="121" fillId="0" borderId="0" xfId="0" applyFont="1" applyProtection="1"/>
    <xf numFmtId="0" fontId="104" fillId="24" borderId="26" xfId="0" applyFont="1" applyFill="1" applyBorder="1" applyAlignment="1" applyProtection="1"/>
    <xf numFmtId="0" fontId="104" fillId="24" borderId="0" xfId="0" applyFont="1" applyFill="1" applyBorder="1" applyAlignment="1" applyProtection="1"/>
    <xf numFmtId="0" fontId="121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1" fillId="24" borderId="29" xfId="0" applyFont="1" applyFill="1" applyBorder="1" applyProtection="1"/>
    <xf numFmtId="0" fontId="104" fillId="24" borderId="64" xfId="0" applyFont="1" applyFill="1" applyBorder="1" applyProtection="1"/>
    <xf numFmtId="0" fontId="104" fillId="24" borderId="65" xfId="0" applyFont="1" applyFill="1" applyBorder="1" applyProtection="1"/>
    <xf numFmtId="14" fontId="104" fillId="124" borderId="65" xfId="0" applyNumberFormat="1" applyFont="1" applyFill="1" applyBorder="1" applyProtection="1">
      <protection locked="0"/>
    </xf>
    <xf numFmtId="0" fontId="103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4" fillId="0" borderId="0" xfId="0" applyFont="1" applyProtection="1"/>
    <xf numFmtId="0" fontId="103" fillId="0" borderId="0" xfId="0" applyFont="1" applyProtection="1"/>
    <xf numFmtId="0" fontId="103" fillId="24" borderId="61" xfId="0" applyFont="1" applyFill="1" applyBorder="1" applyAlignment="1" applyProtection="1">
      <alignment horizontal="center" vertical="center" wrapText="1"/>
    </xf>
    <xf numFmtId="0" fontId="103" fillId="24" borderId="102" xfId="0" applyFont="1" applyFill="1" applyBorder="1" applyAlignment="1" applyProtection="1">
      <alignment horizontal="center" wrapText="1"/>
    </xf>
    <xf numFmtId="0" fontId="103" fillId="24" borderId="63" xfId="0" applyFont="1" applyFill="1" applyBorder="1" applyAlignment="1" applyProtection="1">
      <alignment horizontal="center" vertical="top" wrapText="1"/>
    </xf>
    <xf numFmtId="0" fontId="103" fillId="24" borderId="0" xfId="0" applyFont="1" applyFill="1" applyBorder="1" applyAlignment="1" applyProtection="1">
      <alignment vertical="top" wrapText="1"/>
    </xf>
    <xf numFmtId="0" fontId="103" fillId="24" borderId="61" xfId="0" applyFont="1" applyFill="1" applyBorder="1" applyAlignment="1" applyProtection="1">
      <alignment horizontal="center" wrapText="1"/>
    </xf>
    <xf numFmtId="3" fontId="103" fillId="0" borderId="129" xfId="0" applyNumberFormat="1" applyFont="1" applyBorder="1" applyAlignment="1" applyProtection="1">
      <alignment horizontal="right" vertical="top" wrapText="1"/>
      <protection locked="0"/>
    </xf>
    <xf numFmtId="3" fontId="103" fillId="25" borderId="17" xfId="0" applyNumberFormat="1" applyFont="1" applyFill="1" applyBorder="1" applyAlignment="1" applyProtection="1">
      <alignment horizontal="right" vertical="top" wrapText="1"/>
    </xf>
    <xf numFmtId="3" fontId="103" fillId="0" borderId="17" xfId="0" applyNumberFormat="1" applyFont="1" applyBorder="1" applyAlignment="1" applyProtection="1">
      <alignment horizontal="right" vertical="top" wrapText="1"/>
      <protection locked="0"/>
    </xf>
    <xf numFmtId="0" fontId="240" fillId="0" borderId="129" xfId="1991" applyFont="1" applyBorder="1" applyProtection="1">
      <protection locked="0"/>
    </xf>
    <xf numFmtId="0" fontId="103" fillId="25" borderId="25" xfId="0" applyFont="1" applyFill="1" applyBorder="1" applyProtection="1"/>
    <xf numFmtId="0" fontId="103" fillId="24" borderId="23" xfId="0" applyFont="1" applyFill="1" applyBorder="1" applyAlignment="1" applyProtection="1">
      <alignment horizontal="center" wrapText="1"/>
    </xf>
    <xf numFmtId="0" fontId="103" fillId="24" borderId="29" xfId="0" applyFont="1" applyFill="1" applyBorder="1" applyAlignment="1" applyProtection="1">
      <alignment horizontal="center" vertical="top" wrapText="1"/>
    </xf>
    <xf numFmtId="0" fontId="103" fillId="24" borderId="17" xfId="0" applyFont="1" applyFill="1" applyBorder="1" applyAlignment="1" applyProtection="1">
      <alignment horizontal="center" wrapText="1"/>
    </xf>
    <xf numFmtId="0" fontId="103" fillId="24" borderId="30" xfId="0" applyFont="1" applyFill="1" applyBorder="1" applyAlignment="1" applyProtection="1">
      <alignment horizontal="center" vertical="top" wrapText="1"/>
    </xf>
    <xf numFmtId="0" fontId="103" fillId="24" borderId="0" xfId="0" applyFont="1" applyFill="1" applyBorder="1" applyAlignment="1" applyProtection="1">
      <alignment horizontal="center" vertical="top" wrapText="1"/>
    </xf>
    <xf numFmtId="0" fontId="103" fillId="24" borderId="18" xfId="0" applyFont="1" applyFill="1" applyBorder="1" applyAlignment="1" applyProtection="1">
      <alignment horizontal="center" wrapText="1"/>
    </xf>
    <xf numFmtId="0" fontId="103" fillId="24" borderId="22" xfId="0" applyFont="1" applyFill="1" applyBorder="1" applyAlignment="1" applyProtection="1">
      <alignment horizontal="center" wrapText="1"/>
    </xf>
    <xf numFmtId="3" fontId="103" fillId="25" borderId="0" xfId="0" applyNumberFormat="1" applyFont="1" applyFill="1" applyBorder="1" applyAlignment="1" applyProtection="1">
      <alignment horizontal="right" vertical="top" wrapText="1"/>
    </xf>
    <xf numFmtId="3" fontId="103" fillId="25" borderId="25" xfId="0" applyNumberFormat="1" applyFont="1" applyFill="1" applyBorder="1" applyAlignment="1" applyProtection="1">
      <alignment horizontal="right" vertical="top" wrapText="1"/>
    </xf>
    <xf numFmtId="0" fontId="103" fillId="24" borderId="0" xfId="0" applyFont="1" applyFill="1" applyBorder="1" applyAlignment="1" applyProtection="1">
      <alignment horizontal="center" wrapText="1"/>
    </xf>
    <xf numFmtId="0" fontId="103" fillId="25" borderId="17" xfId="0" applyFont="1" applyFill="1" applyBorder="1" applyProtection="1"/>
    <xf numFmtId="0" fontId="103" fillId="0" borderId="17" xfId="0" applyFont="1" applyBorder="1" applyProtection="1">
      <protection locked="0"/>
    </xf>
    <xf numFmtId="3" fontId="103" fillId="25" borderId="121" xfId="0" applyNumberFormat="1" applyFont="1" applyFill="1" applyBorder="1" applyAlignment="1" applyProtection="1">
      <alignment horizontal="right" vertical="top" wrapText="1"/>
    </xf>
    <xf numFmtId="3" fontId="103" fillId="25" borderId="62" xfId="0" applyNumberFormat="1" applyFont="1" applyFill="1" applyBorder="1" applyAlignment="1" applyProtection="1">
      <alignment horizontal="right" vertical="top" wrapText="1"/>
    </xf>
    <xf numFmtId="0" fontId="103" fillId="24" borderId="130" xfId="0" applyFont="1" applyFill="1" applyBorder="1" applyAlignment="1" applyProtection="1">
      <alignment horizontal="center" wrapText="1"/>
    </xf>
    <xf numFmtId="3" fontId="103" fillId="25" borderId="22" xfId="0" applyNumberFormat="1" applyFont="1" applyFill="1" applyBorder="1" applyAlignment="1" applyProtection="1">
      <alignment horizontal="right" vertical="top" wrapText="1"/>
    </xf>
    <xf numFmtId="0" fontId="103" fillId="25" borderId="22" xfId="0" applyFont="1" applyFill="1" applyBorder="1" applyProtection="1"/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241" fillId="0" borderId="131" xfId="0" applyNumberFormat="1" applyFont="1" applyBorder="1" applyAlignment="1">
      <alignment horizontal="right" vertical="top" wrapText="1"/>
    </xf>
    <xf numFmtId="0" fontId="241" fillId="0" borderId="131" xfId="0" applyFont="1" applyBorder="1" applyAlignment="1">
      <alignment vertical="top"/>
    </xf>
    <xf numFmtId="0" fontId="241" fillId="0" borderId="131" xfId="0" applyFont="1" applyBorder="1" applyAlignment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32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3" fontId="242" fillId="0" borderId="132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32" xfId="1372" applyFont="1" applyBorder="1"/>
    <xf numFmtId="0" fontId="242" fillId="0" borderId="129" xfId="1372" applyFont="1" applyBorder="1"/>
    <xf numFmtId="0" fontId="242" fillId="0" borderId="132" xfId="1372" applyFont="1" applyBorder="1"/>
    <xf numFmtId="3" fontId="242" fillId="0" borderId="133" xfId="0" applyNumberFormat="1" applyFont="1" applyBorder="1" applyAlignment="1" applyProtection="1">
      <alignment horizontal="right" vertical="top" wrapText="1"/>
      <protection locked="0"/>
    </xf>
    <xf numFmtId="3" fontId="242" fillId="0" borderId="134" xfId="0" applyNumberFormat="1" applyFont="1" applyBorder="1" applyAlignment="1" applyProtection="1">
      <alignment horizontal="right" vertical="top" wrapText="1"/>
      <protection locked="0"/>
    </xf>
    <xf numFmtId="3" fontId="243" fillId="0" borderId="131" xfId="0" applyNumberFormat="1" applyFont="1" applyBorder="1" applyAlignment="1" applyProtection="1">
      <alignment horizontal="right" vertical="top" wrapText="1"/>
      <protection locked="0"/>
    </xf>
    <xf numFmtId="193" fontId="243" fillId="0" borderId="131" xfId="0" applyNumberFormat="1" applyFont="1" applyBorder="1" applyAlignment="1" applyProtection="1">
      <alignment horizontal="right" vertical="top" wrapText="1"/>
      <protection locked="0"/>
    </xf>
    <xf numFmtId="3" fontId="242" fillId="0" borderId="61" xfId="0" applyNumberFormat="1" applyFont="1" applyBorder="1" applyAlignment="1" applyProtection="1">
      <alignment horizontal="right" vertical="top" wrapText="1"/>
      <protection locked="0"/>
    </xf>
    <xf numFmtId="0" fontId="242" fillId="0" borderId="61" xfId="0" applyFont="1" applyBorder="1" applyProtection="1">
      <protection locked="0"/>
    </xf>
    <xf numFmtId="0" fontId="246" fillId="0" borderId="17" xfId="2893" applyNumberFormat="1" applyFont="1" applyBorder="1"/>
    <xf numFmtId="193" fontId="250" fillId="0" borderId="131" xfId="0" applyNumberFormat="1" applyFont="1" applyBorder="1" applyAlignment="1" applyProtection="1">
      <alignment horizontal="right" vertical="top" wrapText="1"/>
      <protection locked="0"/>
    </xf>
    <xf numFmtId="193" fontId="250" fillId="0" borderId="131" xfId="0" applyNumberFormat="1" applyFont="1" applyBorder="1" applyAlignment="1" applyProtection="1">
      <alignment horizontal="right" vertical="top" wrapText="1"/>
    </xf>
    <xf numFmtId="0" fontId="250" fillId="0" borderId="131" xfId="0" applyFont="1" applyBorder="1" applyProtection="1">
      <protection locked="0"/>
    </xf>
    <xf numFmtId="3" fontId="103" fillId="0" borderId="17" xfId="234" applyNumberFormat="1" applyFont="1" applyBorder="1" applyAlignment="1">
      <alignment horizontal="right" vertical="top" wrapText="1"/>
    </xf>
    <xf numFmtId="3" fontId="103" fillId="0" borderId="17" xfId="234" applyNumberFormat="1" applyFont="1" applyBorder="1" applyAlignment="1" applyProtection="1">
      <alignment horizontal="right" vertical="top" wrapText="1"/>
    </xf>
    <xf numFmtId="0" fontId="103" fillId="0" borderId="17" xfId="234" applyFont="1" applyBorder="1"/>
    <xf numFmtId="0" fontId="103" fillId="0" borderId="17" xfId="234" applyFont="1" applyBorder="1" applyProtection="1"/>
    <xf numFmtId="0" fontId="242" fillId="0" borderId="17" xfId="0" applyFont="1" applyBorder="1" applyProtection="1">
      <protection locked="0"/>
    </xf>
    <xf numFmtId="3" fontId="103" fillId="0" borderId="102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3" fontId="242" fillId="0" borderId="17" xfId="0" applyNumberFormat="1" applyFont="1" applyBorder="1" applyAlignment="1" applyProtection="1">
      <alignment horizontal="right" vertical="top" wrapText="1"/>
      <protection locked="0"/>
    </xf>
    <xf numFmtId="3" fontId="250" fillId="0" borderId="131" xfId="0" applyNumberFormat="1" applyFont="1" applyBorder="1" applyAlignment="1" applyProtection="1">
      <alignment horizontal="right" vertical="top" wrapText="1"/>
      <protection locked="0"/>
    </xf>
    <xf numFmtId="0" fontId="251" fillId="0" borderId="131" xfId="0" applyFont="1" applyBorder="1" applyProtection="1">
      <protection locked="0"/>
    </xf>
    <xf numFmtId="3" fontId="250" fillId="0" borderId="135" xfId="0" applyNumberFormat="1" applyFont="1" applyBorder="1" applyAlignment="1" applyProtection="1">
      <alignment horizontal="right" vertical="top" wrapText="1"/>
      <protection locked="0"/>
    </xf>
    <xf numFmtId="3" fontId="250" fillId="0" borderId="131" xfId="2894" applyNumberFormat="1" applyFont="1" applyBorder="1" applyAlignment="1" applyProtection="1">
      <alignment horizontal="right" vertical="top" wrapText="1"/>
      <protection locked="0"/>
    </xf>
    <xf numFmtId="3" fontId="250" fillId="0" borderId="131" xfId="3105" applyNumberFormat="1" applyFont="1" applyBorder="1" applyAlignment="1" applyProtection="1">
      <alignment horizontal="right" vertical="top" wrapText="1"/>
      <protection locked="0"/>
    </xf>
    <xf numFmtId="0" fontId="243" fillId="0" borderId="131" xfId="2996" applyFont="1" applyBorder="1" applyProtection="1">
      <protection locked="0"/>
    </xf>
    <xf numFmtId="0" fontId="243" fillId="0" borderId="131" xfId="2996" applyFont="1" applyBorder="1" applyProtection="1">
      <protection locked="0"/>
    </xf>
    <xf numFmtId="3" fontId="250" fillId="0" borderId="131" xfId="3155" applyNumberFormat="1" applyFont="1" applyBorder="1" applyAlignment="1" applyProtection="1">
      <alignment horizontal="right" vertical="top" wrapText="1"/>
      <protection locked="0"/>
    </xf>
    <xf numFmtId="3" fontId="250" fillId="0" borderId="131" xfId="3158" applyNumberFormat="1" applyFont="1" applyBorder="1" applyAlignment="1" applyProtection="1">
      <alignment horizontal="right" vertical="top" wrapText="1"/>
      <protection locked="0"/>
    </xf>
    <xf numFmtId="0" fontId="243" fillId="0" borderId="131" xfId="2996" applyFont="1" applyBorder="1" applyProtection="1">
      <protection locked="0"/>
    </xf>
    <xf numFmtId="0" fontId="243" fillId="0" borderId="131" xfId="2996" applyFont="1" applyBorder="1" applyProtection="1">
      <protection locked="0"/>
    </xf>
    <xf numFmtId="3" fontId="250" fillId="0" borderId="131" xfId="3165" applyNumberFormat="1" applyFont="1" applyBorder="1" applyAlignment="1" applyProtection="1">
      <alignment horizontal="right" vertical="top" wrapText="1"/>
      <protection locked="0"/>
    </xf>
    <xf numFmtId="3" fontId="250" fillId="0" borderId="131" xfId="3166" applyNumberFormat="1" applyFont="1" applyBorder="1" applyAlignment="1" applyProtection="1">
      <alignment horizontal="right" vertical="top" wrapText="1"/>
      <protection locked="0"/>
    </xf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Fill="1" applyBorder="1"/>
    <xf numFmtId="0" fontId="103" fillId="0" borderId="129" xfId="228" applyFont="1" applyBorder="1"/>
    <xf numFmtId="0" fontId="103" fillId="0" borderId="129" xfId="228" applyFont="1" applyFill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Fill="1" applyBorder="1"/>
    <xf numFmtId="0" fontId="103" fillId="0" borderId="129" xfId="228" applyFont="1" applyBorder="1"/>
    <xf numFmtId="0" fontId="103" fillId="0" borderId="129" xfId="228" applyFont="1" applyFill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3" fontId="103" fillId="0" borderId="129" xfId="228" applyNumberFormat="1" applyFont="1" applyBorder="1" applyAlignment="1">
      <alignment horizontal="right" vertical="top" wrapText="1"/>
    </xf>
    <xf numFmtId="0" fontId="103" fillId="0" borderId="129" xfId="228" applyFont="1" applyBorder="1"/>
    <xf numFmtId="0" fontId="103" fillId="0" borderId="129" xfId="228" applyFont="1" applyBorder="1"/>
    <xf numFmtId="3" fontId="103" fillId="0" borderId="129" xfId="228" applyNumberFormat="1" applyFont="1" applyBorder="1" applyAlignment="1">
      <alignment horizontal="right" vertical="top" wrapText="1"/>
    </xf>
    <xf numFmtId="0" fontId="105" fillId="24" borderId="17" xfId="0" applyFont="1" applyFill="1" applyBorder="1" applyAlignment="1">
      <alignment horizontal="center" vertical="center" wrapText="1"/>
    </xf>
    <xf numFmtId="0" fontId="105" fillId="27" borderId="25" xfId="0" applyFont="1" applyFill="1" applyBorder="1" applyAlignment="1">
      <alignment horizontal="center" vertical="center" wrapText="1"/>
    </xf>
    <xf numFmtId="0" fontId="105" fillId="27" borderId="27" xfId="0" applyFont="1" applyFill="1" applyBorder="1" applyAlignment="1">
      <alignment horizontal="center" vertical="center" wrapText="1"/>
    </xf>
    <xf numFmtId="0" fontId="105" fillId="27" borderId="28" xfId="0" applyFont="1" applyFill="1" applyBorder="1" applyAlignment="1">
      <alignment horizontal="center" vertical="center" wrapText="1"/>
    </xf>
    <xf numFmtId="0" fontId="105" fillId="29" borderId="25" xfId="0" applyFont="1" applyFill="1" applyBorder="1" applyAlignment="1">
      <alignment horizontal="center" vertical="center" wrapText="1"/>
    </xf>
    <xf numFmtId="0" fontId="105" fillId="29" borderId="27" xfId="0" applyFont="1" applyFill="1" applyBorder="1" applyAlignment="1">
      <alignment horizontal="center" vertical="center" wrapText="1"/>
    </xf>
    <xf numFmtId="0" fontId="105" fillId="32" borderId="17" xfId="0" applyFont="1" applyFill="1" applyBorder="1" applyAlignment="1">
      <alignment horizontal="center" vertical="center" wrapText="1"/>
    </xf>
    <xf numFmtId="0" fontId="103" fillId="24" borderId="17" xfId="0" applyFont="1" applyFill="1" applyBorder="1" applyAlignment="1">
      <alignment horizontal="center" vertical="center" wrapText="1"/>
    </xf>
    <xf numFmtId="0" fontId="105" fillId="30" borderId="25" xfId="0" applyFont="1" applyFill="1" applyBorder="1" applyAlignment="1">
      <alignment horizontal="center" vertical="center" wrapText="1"/>
    </xf>
    <xf numFmtId="0" fontId="105" fillId="30" borderId="27" xfId="0" applyFont="1" applyFill="1" applyBorder="1" applyAlignment="1">
      <alignment horizontal="center" vertical="center" wrapText="1"/>
    </xf>
    <xf numFmtId="0" fontId="105" fillId="30" borderId="28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04" fillId="24" borderId="17" xfId="0" applyFont="1" applyFill="1" applyBorder="1" applyAlignment="1" applyProtection="1">
      <alignment horizontal="center" wrapText="1"/>
    </xf>
    <xf numFmtId="0" fontId="103" fillId="24" borderId="61" xfId="0" applyFont="1" applyFill="1" applyBorder="1" applyAlignment="1" applyProtection="1">
      <alignment horizontal="center" vertical="center" wrapText="1"/>
    </xf>
    <xf numFmtId="0" fontId="103" fillId="24" borderId="25" xfId="0" applyFont="1" applyFill="1" applyBorder="1" applyAlignment="1" applyProtection="1">
      <alignment horizontal="center" wrapText="1"/>
    </xf>
    <xf numFmtId="0" fontId="103" fillId="24" borderId="27" xfId="0" applyFont="1" applyFill="1" applyBorder="1" applyAlignment="1" applyProtection="1">
      <alignment horizontal="center" wrapText="1"/>
    </xf>
    <xf numFmtId="0" fontId="103" fillId="24" borderId="28" xfId="0" applyFont="1" applyFill="1" applyBorder="1" applyAlignment="1" applyProtection="1">
      <alignment horizontal="center" wrapText="1"/>
    </xf>
    <xf numFmtId="0" fontId="103" fillId="24" borderId="17" xfId="0" applyFont="1" applyFill="1" applyBorder="1" applyAlignment="1" applyProtection="1">
      <alignment horizontal="center" wrapText="1"/>
    </xf>
    <xf numFmtId="0" fontId="104" fillId="0" borderId="0" xfId="0" applyFont="1" applyFill="1" applyBorder="1" applyAlignment="1" applyProtection="1">
      <alignment horizontal="left"/>
      <protection locked="0"/>
    </xf>
    <xf numFmtId="0" fontId="104" fillId="0" borderId="29" xfId="0" applyFont="1" applyFill="1" applyBorder="1" applyAlignment="1" applyProtection="1">
      <alignment horizontal="left"/>
      <protection locked="0"/>
    </xf>
    <xf numFmtId="0" fontId="104" fillId="0" borderId="0" xfId="0" applyFont="1" applyAlignment="1" applyProtection="1">
      <alignment horizontal="center"/>
    </xf>
    <xf numFmtId="0" fontId="249" fillId="0" borderId="31" xfId="0" applyFont="1" applyFill="1" applyBorder="1" applyAlignment="1" applyProtection="1">
      <alignment horizontal="left"/>
      <protection locked="0"/>
    </xf>
    <xf numFmtId="0" fontId="244" fillId="0" borderId="29" xfId="0" applyFont="1" applyBorder="1" applyAlignment="1" applyProtection="1">
      <alignment horizontal="left"/>
      <protection locked="0"/>
    </xf>
    <xf numFmtId="0" fontId="104" fillId="0" borderId="0" xfId="228" applyFont="1" applyFill="1" applyBorder="1" applyAlignment="1">
      <alignment horizontal="left"/>
    </xf>
    <xf numFmtId="0" fontId="247" fillId="0" borderId="0" xfId="0" applyFont="1" applyAlignment="1">
      <alignment horizontal="left"/>
    </xf>
    <xf numFmtId="0" fontId="0" fillId="0" borderId="0" xfId="0" applyFont="1" applyAlignment="1"/>
    <xf numFmtId="0" fontId="248" fillId="0" borderId="31" xfId="0" applyFont="1" applyBorder="1"/>
  </cellXfs>
  <cellStyles count="3228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 3" xfId="2911"/>
    <cellStyle name="Accent 1_TRT15" xfId="2821"/>
    <cellStyle name="Accent 10" xfId="2953"/>
    <cellStyle name="Accent 11" xfId="3140"/>
    <cellStyle name="Accent 12" xfId="2954"/>
    <cellStyle name="Accent 13" xfId="3141"/>
    <cellStyle name="Accent 14" xfId="2955"/>
    <cellStyle name="Accent 2" xfId="1565"/>
    <cellStyle name="Accent 2 2" xfId="2461"/>
    <cellStyle name="Accent 2 3" xfId="2912"/>
    <cellStyle name="Accent 2_TRT15" xfId="2822"/>
    <cellStyle name="Accent 3" xfId="1566"/>
    <cellStyle name="Accent 3 2" xfId="2462"/>
    <cellStyle name="Accent 3 3" xfId="2913"/>
    <cellStyle name="Accent 3_TRT15" xfId="2823"/>
    <cellStyle name="Accent 4" xfId="2459"/>
    <cellStyle name="Accent 5" xfId="2910"/>
    <cellStyle name="Accent 6" xfId="2919"/>
    <cellStyle name="Accent 7" xfId="3135"/>
    <cellStyle name="Accent 8" xfId="2950"/>
    <cellStyle name="Accent 9" xfId="3139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Acento" xfId="2839"/>
    <cellStyle name="Atenção" xfId="2854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 3" xfId="2917"/>
    <cellStyle name="Bad 1 4" xfId="3167"/>
    <cellStyle name="Bad 1_TRT1" xfId="2651"/>
    <cellStyle name="Bad 10" xfId="3136"/>
    <cellStyle name="Bad 11" xfId="2949"/>
    <cellStyle name="Bad 12" xfId="3137"/>
    <cellStyle name="Bad 13" xfId="2951"/>
    <cellStyle name="Bad 14" xfId="3138"/>
    <cellStyle name="Bad 15" xfId="2952"/>
    <cellStyle name="Bad 2" xfId="554"/>
    <cellStyle name="Bad 3" xfId="1560"/>
    <cellStyle name="Bad 4" xfId="2141"/>
    <cellStyle name="Bad 5" xfId="2463"/>
    <cellStyle name="Bad 6" xfId="2916"/>
    <cellStyle name="Bad 7" xfId="2908"/>
    <cellStyle name="Bad 8" xfId="3132"/>
    <cellStyle name="Bad 9" xfId="2918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10" xfId="2874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Bom 5" xfId="2846"/>
    <cellStyle name="Bom 6" xfId="2862"/>
    <cellStyle name="Bom 7" xfId="2857"/>
    <cellStyle name="Bom 8" xfId="2861"/>
    <cellStyle name="Bom 9" xfId="2858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 6" xfId="2920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 6" xfId="2921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18" xfId="2922"/>
    <cellStyle name="Calculation 2" xfId="629"/>
    <cellStyle name="Calculation 2 2" xfId="1151"/>
    <cellStyle name="Calculation 2 3" xfId="2359"/>
    <cellStyle name="Calculation 2 4" xfId="2923"/>
    <cellStyle name="Calculation 2_TRT3" xfId="2512"/>
    <cellStyle name="Calculation 3" xfId="654"/>
    <cellStyle name="Calculation 3 2" xfId="1169"/>
    <cellStyle name="Calculation 3 3" xfId="2924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19" xfId="2925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18" xfId="2926"/>
    <cellStyle name="Cálculo 2 2 2" xfId="627"/>
    <cellStyle name="Cálculo 2 2 2 2" xfId="1153"/>
    <cellStyle name="Cálculo 2 2 2 3" xfId="2361"/>
    <cellStyle name="Cálculo 2 2 2 4" xfId="2927"/>
    <cellStyle name="Cálculo 2 2 2_TRT3" xfId="2514"/>
    <cellStyle name="Cálculo 2 2 3" xfId="652"/>
    <cellStyle name="Cálculo 2 2 3 2" xfId="1168"/>
    <cellStyle name="Cálculo 2 2 3 3" xfId="292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 4" xfId="2929"/>
    <cellStyle name="Cálculo 2 3_TRT3" xfId="2516"/>
    <cellStyle name="Cálculo 2 4" xfId="653"/>
    <cellStyle name="Cálculo 2 4 2" xfId="1185"/>
    <cellStyle name="Cálculo 2 4 3" xfId="2930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18" xfId="2931"/>
    <cellStyle name="Cálculo 3 2" xfId="626"/>
    <cellStyle name="Cálculo 3 2 2" xfId="1154"/>
    <cellStyle name="Cálculo 3 2 3" xfId="2362"/>
    <cellStyle name="Cálculo 3 2 4" xfId="2932"/>
    <cellStyle name="Cálculo 3 2_TRT3" xfId="2518"/>
    <cellStyle name="Cálculo 3 3" xfId="651"/>
    <cellStyle name="Cálculo 3 3 2" xfId="1167"/>
    <cellStyle name="Cálculo 3 3 3" xfId="2933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18" xfId="2934"/>
    <cellStyle name="Cálculo 4 2" xfId="625"/>
    <cellStyle name="Cálculo 4 2 2" xfId="1155"/>
    <cellStyle name="Cálculo 4 2 3" xfId="2363"/>
    <cellStyle name="Cálculo 4 2 4" xfId="2935"/>
    <cellStyle name="Cálculo 4 2_TRT3" xfId="2520"/>
    <cellStyle name="Cálculo 4 3" xfId="650"/>
    <cellStyle name="Cálculo 4 3 2" xfId="1166"/>
    <cellStyle name="Cálculo 4 3 3" xfId="293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 8" xfId="2938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 9" xfId="2937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 8" xfId="2939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 8" xfId="2940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 7" xfId="2942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 8" xfId="2941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 7" xfId="2943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 7" xfId="2944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 8" xfId="2945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16" xfId="2946"/>
    <cellStyle name="Comma 17" xfId="2898"/>
    <cellStyle name="Comma 18" xfId="3120"/>
    <cellStyle name="Comma 19" xfId="2899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 6" xfId="2947"/>
    <cellStyle name="Comma 2_TRT1" xfId="2670"/>
    <cellStyle name="Comma 20" xfId="3121"/>
    <cellStyle name="Comma 21" xfId="2900"/>
    <cellStyle name="Comma 22" xfId="3122"/>
    <cellStyle name="Comma 23" xfId="2901"/>
    <cellStyle name="Comma 24" xfId="3123"/>
    <cellStyle name="Comma 25" xfId="2902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 6" xfId="2948"/>
    <cellStyle name="Comma 3_TRT1" xfId="26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Destaque 1" xfId="2840"/>
    <cellStyle name="Destaque 2" xfId="2841"/>
    <cellStyle name="Destaque 3" xfId="2842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19" xfId="2957"/>
    <cellStyle name="Entrada 2 2 2" xfId="584"/>
    <cellStyle name="Entrada 2 2 2 2" xfId="1162"/>
    <cellStyle name="Entrada 2 2 2 3" xfId="2367"/>
    <cellStyle name="Entrada 2 2 2 4" xfId="2958"/>
    <cellStyle name="Entrada 2 2 2_TRT3" xfId="2523"/>
    <cellStyle name="Entrada 2 2 20" xfId="3169"/>
    <cellStyle name="Entrada 2 2 21" xfId="3179"/>
    <cellStyle name="Entrada 2 2 22" xfId="3182"/>
    <cellStyle name="Entrada 2 2 23" xfId="3190"/>
    <cellStyle name="Entrada 2 2 24" xfId="3194"/>
    <cellStyle name="Entrada 2 2 25" xfId="3198"/>
    <cellStyle name="Entrada 2 2 26" xfId="3202"/>
    <cellStyle name="Entrada 2 2 27" xfId="3205"/>
    <cellStyle name="Entrada 2 2 28" xfId="3208"/>
    <cellStyle name="Entrada 2 2 29" xfId="3211"/>
    <cellStyle name="Entrada 2 2 3" xfId="602"/>
    <cellStyle name="Entrada 2 2 3 2" xfId="1159"/>
    <cellStyle name="Entrada 2 2 3 3" xfId="2959"/>
    <cellStyle name="Entrada 2 2 3_TRT3" xfId="2524"/>
    <cellStyle name="Entrada 2 2 30" xfId="3214"/>
    <cellStyle name="Entrada 2 2 31" xfId="3217"/>
    <cellStyle name="Entrada 2 2 32" xfId="3220"/>
    <cellStyle name="Entrada 2 2 33" xfId="3223"/>
    <cellStyle name="Entrada 2 2 34" xfId="3226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20" xfId="2956"/>
    <cellStyle name="Entrada 2 21" xfId="3168"/>
    <cellStyle name="Entrada 2 22" xfId="3180"/>
    <cellStyle name="Entrada 2 23" xfId="3181"/>
    <cellStyle name="Entrada 2 24" xfId="3189"/>
    <cellStyle name="Entrada 2 25" xfId="3193"/>
    <cellStyle name="Entrada 2 26" xfId="3197"/>
    <cellStyle name="Entrada 2 27" xfId="3201"/>
    <cellStyle name="Entrada 2 28" xfId="3204"/>
    <cellStyle name="Entrada 2 29" xfId="3207"/>
    <cellStyle name="Entrada 2 3" xfId="585"/>
    <cellStyle name="Entrada 2 3 2" xfId="1161"/>
    <cellStyle name="Entrada 2 3 3" xfId="2366"/>
    <cellStyle name="Entrada 2 3 4" xfId="2960"/>
    <cellStyle name="Entrada 2 3_TRT3" xfId="2525"/>
    <cellStyle name="Entrada 2 30" xfId="3210"/>
    <cellStyle name="Entrada 2 31" xfId="3213"/>
    <cellStyle name="Entrada 2 32" xfId="3216"/>
    <cellStyle name="Entrada 2 33" xfId="3219"/>
    <cellStyle name="Entrada 2 34" xfId="3222"/>
    <cellStyle name="Entrada 2 35" xfId="3225"/>
    <cellStyle name="Entrada 2 4" xfId="603"/>
    <cellStyle name="Entrada 2 4 2" xfId="1160"/>
    <cellStyle name="Entrada 2 4 3" xfId="2961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19" xfId="2962"/>
    <cellStyle name="Entrada 3 2" xfId="583"/>
    <cellStyle name="Entrada 3 2 2" xfId="1163"/>
    <cellStyle name="Entrada 3 2 3" xfId="2368"/>
    <cellStyle name="Entrada 3 2 4" xfId="2963"/>
    <cellStyle name="Entrada 3 2_TRT3" xfId="2527"/>
    <cellStyle name="Entrada 3 20" xfId="3170"/>
    <cellStyle name="Entrada 3 21" xfId="3177"/>
    <cellStyle name="Entrada 3 22" xfId="3184"/>
    <cellStyle name="Entrada 3 23" xfId="3192"/>
    <cellStyle name="Entrada 3 24" xfId="3196"/>
    <cellStyle name="Entrada 3 25" xfId="3200"/>
    <cellStyle name="Entrada 3 26" xfId="3203"/>
    <cellStyle name="Entrada 3 27" xfId="3206"/>
    <cellStyle name="Entrada 3 28" xfId="3209"/>
    <cellStyle name="Entrada 3 29" xfId="3212"/>
    <cellStyle name="Entrada 3 3" xfId="601"/>
    <cellStyle name="Entrada 3 3 2" xfId="1158"/>
    <cellStyle name="Entrada 3 3 3" xfId="2964"/>
    <cellStyle name="Entrada 3 3_TRT3" xfId="2528"/>
    <cellStyle name="Entrada 3 30" xfId="3215"/>
    <cellStyle name="Entrada 3 31" xfId="3218"/>
    <cellStyle name="Entrada 3 32" xfId="3221"/>
    <cellStyle name="Entrada 3 33" xfId="3224"/>
    <cellStyle name="Entrada 3 34" xfId="3227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18" xfId="2965"/>
    <cellStyle name="Entrada 4 2" xfId="582"/>
    <cellStyle name="Entrada 4 2 2" xfId="1164"/>
    <cellStyle name="Entrada 4 2 3" xfId="2369"/>
    <cellStyle name="Entrada 4 2 4" xfId="2966"/>
    <cellStyle name="Entrada 4 2_TRT3" xfId="2529"/>
    <cellStyle name="Entrada 4 3" xfId="600"/>
    <cellStyle name="Entrada 4 3 2" xfId="1157"/>
    <cellStyle name="Entrada 4 3 3" xfId="296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" xfId="2844"/>
    <cellStyle name="Error" xfId="1562"/>
    <cellStyle name="Error 2" xfId="2464"/>
    <cellStyle name="Error 3" xfId="2968"/>
    <cellStyle name="Error_TRT15" xfId="2825"/>
    <cellStyle name="Euro" xfId="195"/>
    <cellStyle name="Euro 10" xfId="3110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 7" xfId="2970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 8" xfId="2969"/>
    <cellStyle name="Euro 9" xfId="3109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 3" xfId="2971"/>
    <cellStyle name="Footnote_TRT15" xfId="2826"/>
    <cellStyle name="Good" xfId="203"/>
    <cellStyle name="Good 1" xfId="2502"/>
    <cellStyle name="Good 1 2" xfId="2973"/>
    <cellStyle name="Good 10" xfId="3108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 6" xfId="2972"/>
    <cellStyle name="Good 7" xfId="3111"/>
    <cellStyle name="Good 8" xfId="3107"/>
    <cellStyle name="Good 9" xfId="3112"/>
    <cellStyle name="Good_TRT15" xfId="2827"/>
    <cellStyle name="Heading" xfId="636"/>
    <cellStyle name="Heading (user)" xfId="2467"/>
    <cellStyle name="Heading (user) 2" xfId="2974"/>
    <cellStyle name="Heading 1" xfId="204"/>
    <cellStyle name="Heading 1 1" xfId="2503"/>
    <cellStyle name="Heading 1 1 2" xfId="2976"/>
    <cellStyle name="Heading 1 10" xfId="3115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 7" xfId="2975"/>
    <cellStyle name="Heading 1 8" xfId="3113"/>
    <cellStyle name="Heading 1 9" xfId="3106"/>
    <cellStyle name="Heading 1_TRT15" xfId="2829"/>
    <cellStyle name="Heading 2" xfId="205"/>
    <cellStyle name="Heading 2 1" xfId="2504"/>
    <cellStyle name="Heading 2 1 2" xfId="2978"/>
    <cellStyle name="Heading 2 10" xfId="2895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 8" xfId="2977"/>
    <cellStyle name="Heading 2 9" xfId="3114"/>
    <cellStyle name="Heading 2_TRT15" xfId="2830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5" xfId="943"/>
    <cellStyle name="Heading 6" xfId="1551"/>
    <cellStyle name="Heading 7" xfId="2189"/>
    <cellStyle name="Heading_TRT15" xfId="2828"/>
    <cellStyle name="Heading1" xfId="642"/>
    <cellStyle name="Heading1 2" xfId="947"/>
    <cellStyle name="Heading1 3" xfId="2194"/>
    <cellStyle name="Hyperlink" xfId="2470"/>
    <cellStyle name="Hyperlink 2" xfId="2980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19" xfId="2981"/>
    <cellStyle name="Input 2" xfId="564"/>
    <cellStyle name="Input 2 2" xfId="1165"/>
    <cellStyle name="Input 2 3" xfId="2372"/>
    <cellStyle name="Input 2 4" xfId="2982"/>
    <cellStyle name="Input 2_TRT3" xfId="2532"/>
    <cellStyle name="Input 20" xfId="3175"/>
    <cellStyle name="Input 21" xfId="3171"/>
    <cellStyle name="Input 22" xfId="3172"/>
    <cellStyle name="Input 23" xfId="3188"/>
    <cellStyle name="Input 24" xfId="3173"/>
    <cellStyle name="Input 25" xfId="3187"/>
    <cellStyle name="Input 26" xfId="3174"/>
    <cellStyle name="Input 27" xfId="3186"/>
    <cellStyle name="Input 28" xfId="3176"/>
    <cellStyle name="Input 29" xfId="3185"/>
    <cellStyle name="Input 3" xfId="581"/>
    <cellStyle name="Input 3 2" xfId="1156"/>
    <cellStyle name="Input 3 3" xfId="2983"/>
    <cellStyle name="Input 3_TRT3" xfId="2533"/>
    <cellStyle name="Input 30" xfId="3178"/>
    <cellStyle name="Input 31" xfId="3183"/>
    <cellStyle name="Input 32" xfId="3191"/>
    <cellStyle name="Input 33" xfId="3195"/>
    <cellStyle name="Input 34" xfId="3199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 7" xfId="2984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 7" xfId="2985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1 2" xfId="2987"/>
    <cellStyle name="Neutral 10" xfId="3117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 7" xfId="2986"/>
    <cellStyle name="Neutral 8" xfId="3116"/>
    <cellStyle name="Neutral 9" xfId="2896"/>
    <cellStyle name="Neutral_TRT15" xfId="2831"/>
    <cellStyle name="Neutro" xfId="2850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 6" xfId="2988"/>
    <cellStyle name="Normal 10_TRT1" xfId="2722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 6" xfId="2989"/>
    <cellStyle name="Normal 11_TRT1" xfId="272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 6" xfId="2990"/>
    <cellStyle name="Normal 12_TRT1" xfId="2724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 6" xfId="2991"/>
    <cellStyle name="Normal 13_TRT1" xfId="2725"/>
    <cellStyle name="Normal 14" xfId="232"/>
    <cellStyle name="Normal 14 10" xfId="3119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 7" xfId="2992"/>
    <cellStyle name="Normal 14 8" xfId="3118"/>
    <cellStyle name="Normal 14 9" xfId="2897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993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 3" xfId="2995"/>
    <cellStyle name="Normal 16 2_TRT3" xfId="2534"/>
    <cellStyle name="Normal 16 3" xfId="828"/>
    <cellStyle name="Normal 16 4" xfId="1378"/>
    <cellStyle name="Normal 16 5" xfId="2835"/>
    <cellStyle name="Normal 16 6" xfId="2994"/>
    <cellStyle name="Normal 16_TRT10" xfId="2499"/>
    <cellStyle name="Normal 17" xfId="433"/>
    <cellStyle name="Normal 17 2" xfId="825"/>
    <cellStyle name="Normal 17 3" xfId="1139"/>
    <cellStyle name="Normal 17 4" xfId="1991"/>
    <cellStyle name="Normal 17 5" xfId="2996"/>
    <cellStyle name="Normal 17_TRT3" xfId="2535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3" xfId="958"/>
    <cellStyle name="Normal 2 2 4" xfId="1380"/>
    <cellStyle name="Normal 2 2 5" xfId="2216"/>
    <cellStyle name="Normal 2 2 6" xfId="2997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 5" xfId="2999"/>
    <cellStyle name="Normal 2 3 2_TRT3" xfId="2536"/>
    <cellStyle name="Normal 2 3 3" xfId="670"/>
    <cellStyle name="Normal 2 3 3 2" xfId="2379"/>
    <cellStyle name="Normal 2 3 4" xfId="959"/>
    <cellStyle name="Normal 2 3 5" xfId="2217"/>
    <cellStyle name="Normal 2 3 6" xfId="2998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3" xfId="961"/>
    <cellStyle name="Normal 2 4 4" xfId="1381"/>
    <cellStyle name="Normal 2 4 5" xfId="2219"/>
    <cellStyle name="Normal 2 4 6" xfId="3000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 6" xfId="3001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 6" xfId="3002"/>
    <cellStyle name="Normal 2 6_TRT1" xfId="2730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 6" xfId="3003"/>
    <cellStyle name="Normal 2 7_TRT1" xfId="2731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3004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3" xfId="967"/>
    <cellStyle name="Normal 4 4" xfId="1388"/>
    <cellStyle name="Normal 4 5" xfId="2225"/>
    <cellStyle name="Normal 4 6" xfId="300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3" xfId="968"/>
    <cellStyle name="Normal 5 4" xfId="1389"/>
    <cellStyle name="Normal 5 5" xfId="2226"/>
    <cellStyle name="Normal 5 6" xfId="3006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3" xfId="969"/>
    <cellStyle name="Normal 6 4" xfId="2227"/>
    <cellStyle name="Normal 6 5" xfId="300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 5" xfId="3008"/>
    <cellStyle name="Normal 7_TRT3" xfId="2538"/>
    <cellStyle name="Normal 70" xfId="2478"/>
    <cellStyle name="Normal 71" xfId="2894"/>
    <cellStyle name="Normal 72" xfId="3105"/>
    <cellStyle name="Normal 73" xfId="3150"/>
    <cellStyle name="Normal 74" xfId="3153"/>
    <cellStyle name="Normal 75" xfId="3155"/>
    <cellStyle name="Normal 76" xfId="3158"/>
    <cellStyle name="Normal 77" xfId="3161"/>
    <cellStyle name="Normal 78" xfId="3163"/>
    <cellStyle name="Normal 79" xfId="3165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 6" xfId="3009"/>
    <cellStyle name="Normal 8_TRT1" xfId="2735"/>
    <cellStyle name="Normal 80" xfId="3166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 6" xfId="3010"/>
    <cellStyle name="Normal 9_TRT1" xfId="2736"/>
    <cellStyle name="Normal_Anexo IV a" xfId="2893"/>
    <cellStyle name="Nota 10" xfId="2877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19" xfId="3012"/>
    <cellStyle name="Nota 2 2 2" xfId="534"/>
    <cellStyle name="Nota 2 2 2 2" xfId="1171"/>
    <cellStyle name="Nota 2 2 2 3" xfId="2389"/>
    <cellStyle name="Nota 2 2 2 4" xfId="3013"/>
    <cellStyle name="Nota 2 2 2_TRT3" xfId="2539"/>
    <cellStyle name="Nota 2 2 3" xfId="549"/>
    <cellStyle name="Nota 2 2 3 2" xfId="1149"/>
    <cellStyle name="Nota 2 2 3 3" xfId="3014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20" xfId="3011"/>
    <cellStyle name="Nota 2 3" xfId="535"/>
    <cellStyle name="Nota 2 3 2" xfId="1170"/>
    <cellStyle name="Nota 2 3 3" xfId="2388"/>
    <cellStyle name="Nota 2 3 4" xfId="3015"/>
    <cellStyle name="Nota 2 3_TRT3" xfId="2541"/>
    <cellStyle name="Nota 2 4" xfId="550"/>
    <cellStyle name="Nota 2 4 2" xfId="1150"/>
    <cellStyle name="Nota 2 4 3" xfId="3016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19" xfId="3017"/>
    <cellStyle name="Nota 3 2" xfId="533"/>
    <cellStyle name="Nota 3 2 2" xfId="1172"/>
    <cellStyle name="Nota 3 2 3" xfId="2390"/>
    <cellStyle name="Nota 3 2 4" xfId="3018"/>
    <cellStyle name="Nota 3 2_TRT3" xfId="2543"/>
    <cellStyle name="Nota 3 3" xfId="548"/>
    <cellStyle name="Nota 3 3 2" xfId="1148"/>
    <cellStyle name="Nota 3 3 3" xfId="3019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19" xfId="3020"/>
    <cellStyle name="Nota 4 2" xfId="532"/>
    <cellStyle name="Nota 4 2 2" xfId="1173"/>
    <cellStyle name="Nota 4 2 3" xfId="2391"/>
    <cellStyle name="Nota 4 2 4" xfId="3021"/>
    <cellStyle name="Nota 4 2_TRT3" xfId="2545"/>
    <cellStyle name="Nota 4 3" xfId="547"/>
    <cellStyle name="Nota 4 3 2" xfId="1147"/>
    <cellStyle name="Nota 4 3 3" xfId="3022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a 7" xfId="2851"/>
    <cellStyle name="Nota 8" xfId="2867"/>
    <cellStyle name="Nota 9" xfId="2872"/>
    <cellStyle name="Nota de rodapé" xfId="2845"/>
    <cellStyle name="Note" xfId="257"/>
    <cellStyle name="Note 1" xfId="2506"/>
    <cellStyle name="Note 1 2" xfId="3024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 4" xfId="3025"/>
    <cellStyle name="Note 2_TRT3" xfId="2547"/>
    <cellStyle name="Note 20" xfId="2472"/>
    <cellStyle name="Note 21" xfId="3023"/>
    <cellStyle name="Note 22" xfId="3124"/>
    <cellStyle name="Note 23" xfId="2903"/>
    <cellStyle name="Note 24" xfId="3125"/>
    <cellStyle name="Note 25" xfId="2904"/>
    <cellStyle name="Note 26" xfId="3127"/>
    <cellStyle name="Note 27" xfId="2905"/>
    <cellStyle name="Note 28" xfId="3128"/>
    <cellStyle name="Note 29" xfId="2906"/>
    <cellStyle name="Note 3" xfId="546"/>
    <cellStyle name="Note 3 2" xfId="1146"/>
    <cellStyle name="Note 3 3" xfId="3026"/>
    <cellStyle name="Note 3_TRT3" xfId="2548"/>
    <cellStyle name="Note 30" xfId="3129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19" xfId="3027"/>
    <cellStyle name="Output 2" xfId="530"/>
    <cellStyle name="Output 2 2" xfId="1175"/>
    <cellStyle name="Output 2 3" xfId="2393"/>
    <cellStyle name="Output 2 4" xfId="3028"/>
    <cellStyle name="Output 2_TRT3" xfId="2549"/>
    <cellStyle name="Output 3" xfId="545"/>
    <cellStyle name="Output 3 2" xfId="1145"/>
    <cellStyle name="Output 3 3" xfId="3029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 7" xfId="3030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 7" xfId="3032"/>
    <cellStyle name="Porcentagem 2 3_TRT1" xfId="2746"/>
    <cellStyle name="Porcentagem 2 30" xfId="2491"/>
    <cellStyle name="Porcentagem 2 31" xfId="3031"/>
    <cellStyle name="Porcentagem 2 32" xfId="3126"/>
    <cellStyle name="Porcentagem 2 33" xfId="2907"/>
    <cellStyle name="Porcentagem 2 34" xfId="3130"/>
    <cellStyle name="Porcentagem 2 35" xfId="2909"/>
    <cellStyle name="Porcentagem 2 36" xfId="3131"/>
    <cellStyle name="Porcentagem 2 37" xfId="2914"/>
    <cellStyle name="Porcentagem 2 38" xfId="3133"/>
    <cellStyle name="Porcentagem 2 39" xfId="2915"/>
    <cellStyle name="Porcentagem 2 4" xfId="388"/>
    <cellStyle name="Porcentagem 2 4 2" xfId="818"/>
    <cellStyle name="Porcentagem 2 4 3" xfId="823"/>
    <cellStyle name="Porcentagem 2 40" xfId="3134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 7" xfId="3033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 7" xfId="3034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 7" xfId="3035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 7" xfId="3036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 7" xfId="3037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 7" xfId="3038"/>
    <cellStyle name="Porcentagem 9_TRT1" xfId="2753"/>
    <cellStyle name="Result" xfId="703"/>
    <cellStyle name="Result 2" xfId="989"/>
    <cellStyle name="Result 3" xfId="2250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Ruim" xfId="2843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19" xfId="3041"/>
    <cellStyle name="Saída 2 2 2" xfId="515"/>
    <cellStyle name="Saída 2 2 2 2" xfId="1177"/>
    <cellStyle name="Saída 2 2 2 3" xfId="2403"/>
    <cellStyle name="Saída 2 2 2 4" xfId="3042"/>
    <cellStyle name="Saída 2 2 2_TRT3" xfId="2552"/>
    <cellStyle name="Saída 2 2 3" xfId="524"/>
    <cellStyle name="Saída 2 2 3 2" xfId="1143"/>
    <cellStyle name="Saída 2 2 3 3" xfId="30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20" xfId="3040"/>
    <cellStyle name="Saída 2 3" xfId="516"/>
    <cellStyle name="Saída 2 3 2" xfId="1176"/>
    <cellStyle name="Saída 2 3 3" xfId="2402"/>
    <cellStyle name="Saída 2 3 4" xfId="3044"/>
    <cellStyle name="Saída 2 3_TRT3" xfId="2554"/>
    <cellStyle name="Saída 2 4" xfId="525"/>
    <cellStyle name="Saída 2 4 2" xfId="1144"/>
    <cellStyle name="Saída 2 4 3" xfId="3045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19" xfId="3046"/>
    <cellStyle name="Saída 3 2" xfId="514"/>
    <cellStyle name="Saída 3 2 2" xfId="1178"/>
    <cellStyle name="Saída 3 2 3" xfId="2404"/>
    <cellStyle name="Saída 3 2 4" xfId="3047"/>
    <cellStyle name="Saída 3 2_TRT3" xfId="2556"/>
    <cellStyle name="Saída 3 3" xfId="523"/>
    <cellStyle name="Saída 3 3 2" xfId="1142"/>
    <cellStyle name="Saída 3 3 3" xfId="3048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19" xfId="3049"/>
    <cellStyle name="Saída 4 2" xfId="513"/>
    <cellStyle name="Saída 4 2 2" xfId="1179"/>
    <cellStyle name="Saída 4 2 3" xfId="2405"/>
    <cellStyle name="Saída 4 2 4" xfId="3050"/>
    <cellStyle name="Saída 4 2_TRT3" xfId="2558"/>
    <cellStyle name="Saída 4 3" xfId="522"/>
    <cellStyle name="Saída 4 3 2" xfId="1141"/>
    <cellStyle name="Saída 4 3 3" xfId="305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 7" xfId="3052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 5" xfId="3053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 7" xfId="3054"/>
    <cellStyle name="Separador de milhares 10_TRT1" xfId="2759"/>
    <cellStyle name="Separador de milhares 2" xfId="284"/>
    <cellStyle name="Separador de milhares 2 10" xfId="2261"/>
    <cellStyle name="Separador de milhares 2 11" xfId="3055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 7" xfId="3057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 7" xfId="3058"/>
    <cellStyle name="Separador de milhares 2 2 6_TRT1" xfId="2761"/>
    <cellStyle name="Separador de milhares 2 2 7" xfId="1792"/>
    <cellStyle name="Separador de milhares 2 2 8" xfId="2262"/>
    <cellStyle name="Separador de milhares 2 2 9" xfId="305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 7" xfId="3062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 8" xfId="3061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 8" xfId="3060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 7" xfId="3063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 9" xfId="3059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 7" xfId="3064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 7" xfId="3066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 8" xfId="3065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 7" xfId="3068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 7" xfId="3069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 9" xfId="3067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 7" xfId="3070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 7" xfId="3071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 7" xfId="3072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 7" xfId="3073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 7" xfId="3074"/>
    <cellStyle name="Separador de milhares 9_TRT1" xfId="2773"/>
    <cellStyle name="Status" xfId="1557"/>
    <cellStyle name="Status 1" xfId="2852"/>
    <cellStyle name="Status 2" xfId="2473"/>
    <cellStyle name="Status 3" xfId="3075"/>
    <cellStyle name="Status_TRT15" xfId="2832"/>
    <cellStyle name="TableStyleLight1" xfId="312"/>
    <cellStyle name="TableStyleLight1 10" xfId="2979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 6" xfId="3077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 6" xfId="3078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 5" xfId="3079"/>
    <cellStyle name="TableStyleLight1 5_TRT3" xfId="2561"/>
    <cellStyle name="TableStyleLight1 6" xfId="1017"/>
    <cellStyle name="TableStyleLight1 7" xfId="2309"/>
    <cellStyle name="TableStyleLight1 8" xfId="3076"/>
    <cellStyle name="TableStyleLight1 9" xfId="3142"/>
    <cellStyle name="TableStyleLight1_00_Decisão Anexo V 2015_MEMORIAL_Oficial SOF" xfId="316"/>
    <cellStyle name="Text" xfId="1554"/>
    <cellStyle name="Text 2" xfId="2474"/>
    <cellStyle name="Text 3" xfId="3080"/>
    <cellStyle name="Text_TRT15" xfId="2833"/>
    <cellStyle name="Texto" xfId="2853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10" xfId="2879"/>
    <cellStyle name="Título 1 11" xfId="2871"/>
    <cellStyle name="Título 1 12" xfId="2876"/>
    <cellStyle name="Título 1 13" xfId="2860"/>
    <cellStyle name="Título 1 14" xfId="2883"/>
    <cellStyle name="Título 1 15" xfId="2888"/>
    <cellStyle name="Título 1 16" xfId="2889"/>
    <cellStyle name="Título 1 17" xfId="2890"/>
    <cellStyle name="Título 1 18" xfId="2891"/>
    <cellStyle name="Título 1 19" xfId="2892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ítulo 1 6" xfId="2848"/>
    <cellStyle name="Título 1 7" xfId="2864"/>
    <cellStyle name="Título 1 8" xfId="2870"/>
    <cellStyle name="Título 1 9" xfId="2875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ítulo 12" xfId="2847"/>
    <cellStyle name="Titulo 13" xfId="2496"/>
    <cellStyle name="Título 13" xfId="2863"/>
    <cellStyle name="Titulo 14" xfId="3082"/>
    <cellStyle name="Título 14" xfId="2856"/>
    <cellStyle name="Titulo 15" xfId="3143"/>
    <cellStyle name="Título 15" xfId="2859"/>
    <cellStyle name="Titulo 16" xfId="3039"/>
    <cellStyle name="Título 16" xfId="2866"/>
    <cellStyle name="Titulo 17" xfId="3144"/>
    <cellStyle name="Título 17" xfId="2838"/>
    <cellStyle name="Titulo 18" xfId="3081"/>
    <cellStyle name="Título 18" xfId="2869"/>
    <cellStyle name="Titulo 19" xfId="3145"/>
    <cellStyle name="Título 19" xfId="2885"/>
    <cellStyle name="Titulo 2" xfId="759"/>
    <cellStyle name="Título 2" xfId="392" builtinId="17" customBuiltin="1"/>
    <cellStyle name="Título 2 10" xfId="2884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ítulo 2 5" xfId="2849"/>
    <cellStyle name="Título 2 6" xfId="2865"/>
    <cellStyle name="Título 2 7" xfId="2855"/>
    <cellStyle name="Título 2 8" xfId="2868"/>
    <cellStyle name="Título 2 9" xfId="2873"/>
    <cellStyle name="Titulo 20" xfId="3083"/>
    <cellStyle name="Título 20" xfId="2880"/>
    <cellStyle name="Titulo 21" xfId="3146"/>
    <cellStyle name="Título 21" xfId="2882"/>
    <cellStyle name="Titulo 22" xfId="3084"/>
    <cellStyle name="Título 22" xfId="2881"/>
    <cellStyle name="Titulo 23" xfId="3147"/>
    <cellStyle name="Título 23" xfId="2878"/>
    <cellStyle name="Título 24" xfId="2886"/>
    <cellStyle name="Título 25" xfId="2887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19" xfId="3086"/>
    <cellStyle name="Total 2 2 2" xfId="440"/>
    <cellStyle name="Total 2 2 2 2" xfId="1181"/>
    <cellStyle name="Total 2 2 2 3" xfId="2431"/>
    <cellStyle name="Total 2 2 2 4" xfId="3087"/>
    <cellStyle name="Total 2 2 2_TRT3" xfId="2562"/>
    <cellStyle name="Total 2 2 3" xfId="445"/>
    <cellStyle name="Total 2 2 3 2" xfId="1187"/>
    <cellStyle name="Total 2 2 3 3" xfId="3088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20" xfId="3085"/>
    <cellStyle name="Total 2 3" xfId="441"/>
    <cellStyle name="Total 2 3 2" xfId="1180"/>
    <cellStyle name="Total 2 3 3" xfId="2430"/>
    <cellStyle name="Total 2 3 4" xfId="3089"/>
    <cellStyle name="Total 2 3_TRT3" xfId="2564"/>
    <cellStyle name="Total 2 4" xfId="446"/>
    <cellStyle name="Total 2 4 2" xfId="1186"/>
    <cellStyle name="Total 2 4 3" xfId="3090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19" xfId="3091"/>
    <cellStyle name="Total 3 2" xfId="439"/>
    <cellStyle name="Total 3 2 2" xfId="1182"/>
    <cellStyle name="Total 3 2 3" xfId="2432"/>
    <cellStyle name="Total 3 2 4" xfId="3092"/>
    <cellStyle name="Total 3 2_TRT3" xfId="2566"/>
    <cellStyle name="Total 3 3" xfId="444"/>
    <cellStyle name="Total 3 3 2" xfId="1188"/>
    <cellStyle name="Total 3 3 3" xfId="3093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19" xfId="3094"/>
    <cellStyle name="Total 4 2" xfId="438"/>
    <cellStyle name="Total 4 2 2" xfId="1183"/>
    <cellStyle name="Total 4 2 3" xfId="2433"/>
    <cellStyle name="Total 4 2 4" xfId="3095"/>
    <cellStyle name="Total 4 2_TRT3" xfId="2568"/>
    <cellStyle name="Total 4 3" xfId="443"/>
    <cellStyle name="Total 4 3 2" xfId="1189"/>
    <cellStyle name="Total 4 3 3" xfId="3096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 5" xfId="3097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 7" xfId="3099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 5" xfId="3100"/>
    <cellStyle name="Vírgula 2 3_TRT3" xfId="2571"/>
    <cellStyle name="Vírgula 2 30" xfId="2497"/>
    <cellStyle name="Vírgula 2 31" xfId="3098"/>
    <cellStyle name="Vírgula 2 32" xfId="3148"/>
    <cellStyle name="Vírgula 2 33" xfId="3151"/>
    <cellStyle name="Vírgula 2 34" xfId="3154"/>
    <cellStyle name="Vírgula 2 35" xfId="3156"/>
    <cellStyle name="Vírgula 2 36" xfId="3159"/>
    <cellStyle name="Vírgula 2 37" xfId="3157"/>
    <cellStyle name="Vírgula 2 38" xfId="3160"/>
    <cellStyle name="Vírgula 2 39" xfId="3162"/>
    <cellStyle name="Vírgula 2 4" xfId="733"/>
    <cellStyle name="Vírgula 2 40" xfId="3164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 7" xfId="3101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 7" xfId="3102"/>
    <cellStyle name="Vírgula 4_TRT1" xfId="2816"/>
    <cellStyle name="Vírgula 5" xfId="379"/>
    <cellStyle name="Vírgula 5 10" xfId="3152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 8" xfId="3103"/>
    <cellStyle name="Vírgula 5 9" xfId="3149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3" xfId="3104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164" t="s">
        <v>24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ht="37.5" customHeight="1">
      <c r="B6" s="32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160" t="s">
        <v>37</v>
      </c>
      <c r="C7" s="160"/>
      <c r="D7" s="160"/>
      <c r="E7" s="160"/>
      <c r="F7" s="160" t="s">
        <v>33</v>
      </c>
      <c r="G7" s="160"/>
      <c r="H7" s="160"/>
      <c r="I7" s="160"/>
      <c r="J7" s="160"/>
      <c r="K7" s="160" t="s">
        <v>28</v>
      </c>
      <c r="L7" s="160"/>
      <c r="M7" s="160"/>
      <c r="N7" s="160"/>
    </row>
    <row r="8" spans="1:14" ht="15.75" customHeight="1">
      <c r="B8" s="160"/>
      <c r="C8" s="160"/>
      <c r="D8" s="160"/>
      <c r="E8" s="160"/>
      <c r="F8" s="160" t="s">
        <v>13</v>
      </c>
      <c r="G8" s="160"/>
      <c r="H8" s="160"/>
      <c r="I8" s="160" t="s">
        <v>14</v>
      </c>
      <c r="J8" s="160" t="s">
        <v>15</v>
      </c>
      <c r="K8" s="160" t="s">
        <v>30</v>
      </c>
      <c r="L8" s="160" t="s">
        <v>31</v>
      </c>
      <c r="M8" s="160" t="s">
        <v>15</v>
      </c>
      <c r="N8" s="160" t="s">
        <v>29</v>
      </c>
    </row>
    <row r="9" spans="1:14" ht="26.25" customHeight="1">
      <c r="B9" s="160"/>
      <c r="C9" s="160"/>
      <c r="D9" s="160"/>
      <c r="E9" s="160"/>
      <c r="F9" s="7" t="s">
        <v>16</v>
      </c>
      <c r="G9" s="7" t="s">
        <v>17</v>
      </c>
      <c r="H9" s="7" t="s">
        <v>23</v>
      </c>
      <c r="I9" s="160"/>
      <c r="J9" s="160"/>
      <c r="K9" s="160"/>
      <c r="L9" s="160"/>
      <c r="M9" s="160"/>
      <c r="N9" s="160"/>
    </row>
    <row r="10" spans="1:14">
      <c r="A10" s="3"/>
      <c r="B10" s="9"/>
      <c r="C10" s="17"/>
      <c r="D10" s="18"/>
      <c r="E10" s="19">
        <v>13</v>
      </c>
      <c r="F10" s="8">
        <f>SUM('TST:TRT24'!F10)</f>
        <v>7516</v>
      </c>
      <c r="G10" s="8">
        <f>SUM('TST:TRT24'!G10)</f>
        <v>43</v>
      </c>
      <c r="H10" s="8">
        <f>SUM('TST:TRT24'!H10)</f>
        <v>7559</v>
      </c>
      <c r="I10" s="8">
        <f>SUM('TST:TRT24'!I10)</f>
        <v>0</v>
      </c>
      <c r="J10" s="8">
        <f>SUM('TST:TRT24'!J10)</f>
        <v>7559</v>
      </c>
      <c r="K10" s="8">
        <f>SUM('TST:TRT24'!K10)</f>
        <v>7014</v>
      </c>
      <c r="L10" s="8">
        <f>SUM('TST:TRT24'!L10)</f>
        <v>1307</v>
      </c>
      <c r="M10" s="8">
        <f>SUM('TST:TRT24'!M10)</f>
        <v>8321</v>
      </c>
      <c r="N10" s="8">
        <f>SUM('TST:TRT24'!N10)</f>
        <v>1524</v>
      </c>
    </row>
    <row r="11" spans="1:14">
      <c r="A11" s="3"/>
      <c r="B11" s="10" t="s">
        <v>1</v>
      </c>
      <c r="C11" s="20" t="s">
        <v>0</v>
      </c>
      <c r="D11" s="18"/>
      <c r="E11" s="19">
        <v>12</v>
      </c>
      <c r="F11" s="8">
        <f>SUM('TST:TRT24'!F11)</f>
        <v>1010</v>
      </c>
      <c r="G11" s="8">
        <f>SUM('TST:TRT24'!G11)</f>
        <v>7</v>
      </c>
      <c r="H11" s="8">
        <f>SUM('TST:TRT24'!H11)</f>
        <v>1017</v>
      </c>
      <c r="I11" s="8">
        <f>SUM('TST:TRT24'!I11)</f>
        <v>0</v>
      </c>
      <c r="J11" s="8">
        <f>SUM('TST:TRT24'!J11)</f>
        <v>1017</v>
      </c>
      <c r="K11" s="8">
        <f>SUM('TST:TRT24'!K11)</f>
        <v>44</v>
      </c>
      <c r="L11" s="8">
        <f>SUM('TST:TRT24'!L11)</f>
        <v>20</v>
      </c>
      <c r="M11" s="8">
        <f>SUM('TST:TRT24'!M11)</f>
        <v>64</v>
      </c>
      <c r="N11" s="8">
        <f>SUM('TST:TRT24'!N11)</f>
        <v>27</v>
      </c>
    </row>
    <row r="12" spans="1:14">
      <c r="A12" s="3"/>
      <c r="B12" s="10" t="s">
        <v>2</v>
      </c>
      <c r="C12" s="21"/>
      <c r="D12" s="22" t="s">
        <v>6</v>
      </c>
      <c r="E12" s="19">
        <v>11</v>
      </c>
      <c r="F12" s="8">
        <f>SUM('TST:TRT24'!F12)</f>
        <v>973</v>
      </c>
      <c r="G12" s="8">
        <f>SUM('TST:TRT24'!G12)</f>
        <v>7</v>
      </c>
      <c r="H12" s="8">
        <f>SUM('TST:TRT24'!H12)</f>
        <v>980</v>
      </c>
      <c r="I12" s="8">
        <f>SUM('TST:TRT24'!I12)</f>
        <v>0</v>
      </c>
      <c r="J12" s="8">
        <f>SUM('TST:TRT24'!J12)</f>
        <v>980</v>
      </c>
      <c r="K12" s="8">
        <f>SUM('TST:TRT24'!K12)</f>
        <v>27</v>
      </c>
      <c r="L12" s="8">
        <f>SUM('TST:TRT24'!L12)</f>
        <v>8</v>
      </c>
      <c r="M12" s="8">
        <f>SUM('TST:TRT24'!M12)</f>
        <v>35</v>
      </c>
      <c r="N12" s="8">
        <f>SUM('TST:TRT24'!N12)</f>
        <v>10</v>
      </c>
    </row>
    <row r="13" spans="1:14">
      <c r="A13" s="3"/>
      <c r="B13" s="10" t="s">
        <v>1</v>
      </c>
      <c r="C13" s="20"/>
      <c r="D13" s="22" t="s">
        <v>10</v>
      </c>
      <c r="E13" s="19">
        <v>10</v>
      </c>
      <c r="F13" s="8">
        <f>SUM('TST:TRT24'!F13)</f>
        <v>1569</v>
      </c>
      <c r="G13" s="8">
        <f>SUM('TST:TRT24'!G13)</f>
        <v>15</v>
      </c>
      <c r="H13" s="8">
        <f>SUM('TST:TRT24'!H13)</f>
        <v>1584</v>
      </c>
      <c r="I13" s="8">
        <f>SUM('TST:TRT24'!I13)</f>
        <v>0</v>
      </c>
      <c r="J13" s="8">
        <f>SUM('TST:TRT24'!J13)</f>
        <v>1584</v>
      </c>
      <c r="K13" s="8">
        <f>SUM('TST:TRT24'!K13)</f>
        <v>35</v>
      </c>
      <c r="L13" s="8">
        <f>SUM('TST:TRT24'!L13)</f>
        <v>6</v>
      </c>
      <c r="M13" s="8">
        <f>SUM('TST:TRT24'!M13)</f>
        <v>41</v>
      </c>
      <c r="N13" s="8">
        <f>SUM('TST:TRT24'!N13)</f>
        <v>8</v>
      </c>
    </row>
    <row r="14" spans="1:14">
      <c r="A14" s="3"/>
      <c r="B14" s="10" t="s">
        <v>3</v>
      </c>
      <c r="C14" s="20"/>
      <c r="D14" s="22" t="s">
        <v>25</v>
      </c>
      <c r="E14" s="19">
        <v>9</v>
      </c>
      <c r="F14" s="8">
        <f>SUM('TST:TRT24'!F14)</f>
        <v>982</v>
      </c>
      <c r="G14" s="8">
        <f>SUM('TST:TRT24'!G14)</f>
        <v>15</v>
      </c>
      <c r="H14" s="8">
        <f>SUM('TST:TRT24'!H14)</f>
        <v>997</v>
      </c>
      <c r="I14" s="8">
        <f>SUM('TST:TRT24'!I14)</f>
        <v>0</v>
      </c>
      <c r="J14" s="8">
        <f>SUM('TST:TRT24'!J14)</f>
        <v>997</v>
      </c>
      <c r="K14" s="8">
        <f>SUM('TST:TRT24'!K14)</f>
        <v>12</v>
      </c>
      <c r="L14" s="8">
        <f>SUM('TST:TRT24'!L14)</f>
        <v>4</v>
      </c>
      <c r="M14" s="8">
        <f>SUM('TST:TRT24'!M14)</f>
        <v>16</v>
      </c>
      <c r="N14" s="8">
        <f>SUM('TST:TRT24'!N14)</f>
        <v>5</v>
      </c>
    </row>
    <row r="15" spans="1:14">
      <c r="A15" s="3"/>
      <c r="B15" s="10" t="s">
        <v>4</v>
      </c>
      <c r="C15" s="20" t="s">
        <v>5</v>
      </c>
      <c r="D15" s="22" t="s">
        <v>22</v>
      </c>
      <c r="E15" s="19">
        <v>8</v>
      </c>
      <c r="F15" s="8">
        <f>SUM('TST:TRT24'!F15)</f>
        <v>885</v>
      </c>
      <c r="G15" s="8">
        <f>SUM('TST:TRT24'!G15)</f>
        <v>8</v>
      </c>
      <c r="H15" s="8">
        <f>SUM('TST:TRT24'!H15)</f>
        <v>893</v>
      </c>
      <c r="I15" s="8">
        <f>SUM('TST:TRT24'!I15)</f>
        <v>0</v>
      </c>
      <c r="J15" s="8">
        <f>SUM('TST:TRT24'!J15)</f>
        <v>893</v>
      </c>
      <c r="K15" s="8">
        <f>SUM('TST:TRT24'!K15)</f>
        <v>16</v>
      </c>
      <c r="L15" s="8">
        <f>SUM('TST:TRT24'!L15)</f>
        <v>2</v>
      </c>
      <c r="M15" s="8">
        <f>SUM('TST:TRT24'!M15)</f>
        <v>18</v>
      </c>
      <c r="N15" s="8">
        <f>SUM('TST:TRT24'!N15)</f>
        <v>2</v>
      </c>
    </row>
    <row r="16" spans="1:14">
      <c r="A16" s="3"/>
      <c r="B16" s="10" t="s">
        <v>6</v>
      </c>
      <c r="C16" s="20"/>
      <c r="D16" s="22" t="s">
        <v>12</v>
      </c>
      <c r="E16" s="19">
        <v>7</v>
      </c>
      <c r="F16" s="8">
        <f>SUM('TST:TRT24'!F16)</f>
        <v>784</v>
      </c>
      <c r="G16" s="8">
        <f>SUM('TST:TRT24'!G16)</f>
        <v>9</v>
      </c>
      <c r="H16" s="8">
        <f>SUM('TST:TRT24'!H16)</f>
        <v>793</v>
      </c>
      <c r="I16" s="8">
        <f>SUM('TST:TRT24'!I16)</f>
        <v>0</v>
      </c>
      <c r="J16" s="8">
        <f>SUM('TST:TRT24'!J16)</f>
        <v>793</v>
      </c>
      <c r="K16" s="8">
        <f>SUM('TST:TRT24'!K16)</f>
        <v>13</v>
      </c>
      <c r="L16" s="8">
        <f>SUM('TST:TRT24'!L16)</f>
        <v>9</v>
      </c>
      <c r="M16" s="8">
        <f>SUM('TST:TRT24'!M16)</f>
        <v>22</v>
      </c>
      <c r="N16" s="8">
        <f>SUM('TST:TRT24'!N16)</f>
        <v>14</v>
      </c>
    </row>
    <row r="17" spans="1:14">
      <c r="A17" s="3"/>
      <c r="B17" s="10" t="s">
        <v>7</v>
      </c>
      <c r="C17" s="21"/>
      <c r="D17" s="22" t="s">
        <v>4</v>
      </c>
      <c r="E17" s="19">
        <v>6</v>
      </c>
      <c r="F17" s="8">
        <f>SUM('TST:TRT24'!F17)</f>
        <v>505</v>
      </c>
      <c r="G17" s="8">
        <f>SUM('TST:TRT24'!G17)</f>
        <v>8</v>
      </c>
      <c r="H17" s="8">
        <f>SUM('TST:TRT24'!H17)</f>
        <v>513</v>
      </c>
      <c r="I17" s="8">
        <f>SUM('TST:TRT24'!I17)</f>
        <v>0</v>
      </c>
      <c r="J17" s="8">
        <f>SUM('TST:TRT24'!J17)</f>
        <v>513</v>
      </c>
      <c r="K17" s="8">
        <f>SUM('TST:TRT24'!K17)</f>
        <v>10</v>
      </c>
      <c r="L17" s="8">
        <f>SUM('TST:TRT24'!L17)</f>
        <v>5</v>
      </c>
      <c r="M17" s="8">
        <f>SUM('TST:TRT24'!M17)</f>
        <v>15</v>
      </c>
      <c r="N17" s="8">
        <f>SUM('TST:TRT24'!N17)</f>
        <v>8</v>
      </c>
    </row>
    <row r="18" spans="1:14">
      <c r="A18" s="3"/>
      <c r="B18" s="10" t="s">
        <v>1</v>
      </c>
      <c r="C18" s="20"/>
      <c r="D18" s="22" t="s">
        <v>9</v>
      </c>
      <c r="E18" s="19">
        <v>5</v>
      </c>
      <c r="F18" s="8">
        <f>SUM('TST:TRT24'!F18)</f>
        <v>444</v>
      </c>
      <c r="G18" s="8">
        <f>SUM('TST:TRT24'!G18)</f>
        <v>4</v>
      </c>
      <c r="H18" s="8">
        <f>SUM('TST:TRT24'!H18)</f>
        <v>448</v>
      </c>
      <c r="I18" s="8">
        <f>SUM('TST:TRT24'!I18)</f>
        <v>0</v>
      </c>
      <c r="J18" s="8">
        <f>SUM('TST:TRT24'!J18)</f>
        <v>448</v>
      </c>
      <c r="K18" s="8">
        <f>SUM('TST:TRT24'!K18)</f>
        <v>8</v>
      </c>
      <c r="L18" s="8">
        <f>SUM('TST:TRT24'!L18)</f>
        <v>8</v>
      </c>
      <c r="M18" s="8">
        <f>SUM('TST:TRT24'!M18)</f>
        <v>16</v>
      </c>
      <c r="N18" s="8">
        <f>SUM('TST:TRT24'!N18)</f>
        <v>9</v>
      </c>
    </row>
    <row r="19" spans="1:14">
      <c r="A19" s="3"/>
      <c r="B19" s="10"/>
      <c r="C19" s="20"/>
      <c r="D19" s="22" t="s">
        <v>12</v>
      </c>
      <c r="E19" s="19">
        <v>4</v>
      </c>
      <c r="F19" s="8">
        <f>SUM('TST:TRT24'!F19)</f>
        <v>273</v>
      </c>
      <c r="G19" s="8">
        <f>SUM('TST:TRT24'!G19)</f>
        <v>16</v>
      </c>
      <c r="H19" s="8">
        <f>SUM('TST:TRT24'!H19)</f>
        <v>289</v>
      </c>
      <c r="I19" s="8">
        <f>SUM('TST:TRT24'!I19)</f>
        <v>0</v>
      </c>
      <c r="J19" s="8">
        <f>SUM('TST:TRT24'!J19)</f>
        <v>289</v>
      </c>
      <c r="K19" s="8">
        <f>SUM('TST:TRT24'!K19)</f>
        <v>8</v>
      </c>
      <c r="L19" s="8">
        <f>SUM('TST:TRT24'!L19)</f>
        <v>10</v>
      </c>
      <c r="M19" s="8">
        <f>SUM('TST:TRT24'!M19)</f>
        <v>18</v>
      </c>
      <c r="N19" s="8">
        <f>SUM('TST:TRT24'!N19)</f>
        <v>14</v>
      </c>
    </row>
    <row r="20" spans="1:14">
      <c r="A20" s="3"/>
      <c r="B20" s="10"/>
      <c r="C20" s="20" t="s">
        <v>1</v>
      </c>
      <c r="D20" s="18"/>
      <c r="E20" s="19">
        <v>3</v>
      </c>
      <c r="F20" s="8">
        <f>SUM('TST:TRT24'!F20)</f>
        <v>3</v>
      </c>
      <c r="G20" s="8">
        <f>SUM('TST:TRT24'!G20)</f>
        <v>135</v>
      </c>
      <c r="H20" s="8">
        <f>SUM('TST:TRT24'!H20)</f>
        <v>138</v>
      </c>
      <c r="I20" s="8">
        <f>SUM('TST:TRT24'!I20)</f>
        <v>0</v>
      </c>
      <c r="J20" s="8">
        <f>SUM('TST:TRT24'!J20)</f>
        <v>138</v>
      </c>
      <c r="K20" s="8">
        <f>SUM('TST:TRT24'!K20)</f>
        <v>3</v>
      </c>
      <c r="L20" s="8">
        <f>SUM('TST:TRT24'!L20)</f>
        <v>4</v>
      </c>
      <c r="M20" s="8">
        <f>SUM('TST:TRT24'!M20)</f>
        <v>7</v>
      </c>
      <c r="N20" s="8">
        <f>SUM('TST:TRT24'!N20)</f>
        <v>4</v>
      </c>
    </row>
    <row r="21" spans="1:14">
      <c r="A21" s="3"/>
      <c r="B21" s="10"/>
      <c r="C21" s="20"/>
      <c r="D21" s="18"/>
      <c r="E21" s="19">
        <v>2</v>
      </c>
      <c r="F21" s="8">
        <f>SUM('TST:TRT24'!F21)</f>
        <v>0</v>
      </c>
      <c r="G21" s="8">
        <f>SUM('TST:TRT24'!G21)</f>
        <v>63</v>
      </c>
      <c r="H21" s="8">
        <f>SUM('TST:TRT24'!H21)</f>
        <v>63</v>
      </c>
      <c r="I21" s="8">
        <f>SUM('TST:TRT24'!I21)</f>
        <v>0</v>
      </c>
      <c r="J21" s="8">
        <f>SUM('TST:TRT24'!J21)</f>
        <v>63</v>
      </c>
      <c r="K21" s="8">
        <f>SUM('TST:TRT24'!K21)</f>
        <v>0</v>
      </c>
      <c r="L21" s="8">
        <f>SUM('TST:TRT24'!L21)</f>
        <v>2</v>
      </c>
      <c r="M21" s="8">
        <f>SUM('TST:TRT24'!M21)</f>
        <v>2</v>
      </c>
      <c r="N21" s="8">
        <f>SUM('TST:TRT24'!N21)</f>
        <v>4</v>
      </c>
    </row>
    <row r="22" spans="1:14">
      <c r="A22" s="3"/>
      <c r="B22" s="11"/>
      <c r="C22" s="21"/>
      <c r="D22" s="18"/>
      <c r="E22" s="9">
        <v>1</v>
      </c>
      <c r="F22" s="8">
        <f>SUM('TST:TRT24'!F22)</f>
        <v>1</v>
      </c>
      <c r="G22" s="8">
        <f>SUM('TST:TRT24'!G22)</f>
        <v>453</v>
      </c>
      <c r="H22" s="8">
        <f>SUM('TST:TRT24'!H22)</f>
        <v>454</v>
      </c>
      <c r="I22" s="8">
        <f>SUM('TST:TRT24'!I22)</f>
        <v>1166</v>
      </c>
      <c r="J22" s="8">
        <f>SUM('TST:TRT24'!J22)</f>
        <v>1620</v>
      </c>
      <c r="K22" s="8">
        <f>SUM('TST:TRT24'!K22)</f>
        <v>4</v>
      </c>
      <c r="L22" s="8">
        <f>SUM('TST:TRT24'!L22)</f>
        <v>5</v>
      </c>
      <c r="M22" s="8">
        <f>SUM('TST:TRT24'!M22)</f>
        <v>9</v>
      </c>
      <c r="N22" s="8">
        <f>SUM('TST:TRT24'!N22)</f>
        <v>6</v>
      </c>
    </row>
    <row r="23" spans="1:14" ht="19.5" customHeight="1">
      <c r="A23" s="3"/>
      <c r="B23" s="154" t="s">
        <v>18</v>
      </c>
      <c r="C23" s="155"/>
      <c r="D23" s="155"/>
      <c r="E23" s="156"/>
      <c r="F23" s="34">
        <f t="shared" ref="F23:N23" si="0">SUM(F10:F22)</f>
        <v>14945</v>
      </c>
      <c r="G23" s="34">
        <f t="shared" si="0"/>
        <v>783</v>
      </c>
      <c r="H23" s="35">
        <f t="shared" si="0"/>
        <v>15728</v>
      </c>
      <c r="I23" s="34">
        <f t="shared" si="0"/>
        <v>1166</v>
      </c>
      <c r="J23" s="35">
        <f t="shared" si="0"/>
        <v>16894</v>
      </c>
      <c r="K23" s="36">
        <f t="shared" si="0"/>
        <v>7194</v>
      </c>
      <c r="L23" s="36">
        <f t="shared" si="0"/>
        <v>1390</v>
      </c>
      <c r="M23" s="34">
        <f t="shared" si="0"/>
        <v>8584</v>
      </c>
      <c r="N23" s="34">
        <f t="shared" si="0"/>
        <v>1635</v>
      </c>
    </row>
    <row r="24" spans="1:14">
      <c r="A24" s="3"/>
      <c r="B24" s="13"/>
      <c r="C24" s="13"/>
      <c r="D24" s="23"/>
      <c r="E24" s="14">
        <v>13</v>
      </c>
      <c r="F24" s="12">
        <f>SUM('TST:TRT24'!F24)</f>
        <v>14312</v>
      </c>
      <c r="G24" s="12">
        <f>SUM('TST:TRT24'!G24)</f>
        <v>240</v>
      </c>
      <c r="H24" s="12">
        <f>SUM('TST:TRT24'!H24)</f>
        <v>14552</v>
      </c>
      <c r="I24" s="12">
        <f>SUM('TST:TRT24'!I24)</f>
        <v>0</v>
      </c>
      <c r="J24" s="12">
        <f>SUM('TST:TRT24'!J24)</f>
        <v>14552</v>
      </c>
      <c r="K24" s="12">
        <f>SUM('TST:TRT24'!K24)</f>
        <v>8630</v>
      </c>
      <c r="L24" s="12">
        <f>SUM('TST:TRT24'!L24)</f>
        <v>1413</v>
      </c>
      <c r="M24" s="12">
        <f>SUM('TST:TRT24'!M24)</f>
        <v>10043</v>
      </c>
      <c r="N24" s="12">
        <f>SUM('TST:TRT24'!N24)</f>
        <v>1734</v>
      </c>
    </row>
    <row r="25" spans="1:14">
      <c r="A25" s="3"/>
      <c r="B25" s="13"/>
      <c r="C25" s="13" t="s">
        <v>0</v>
      </c>
      <c r="D25" s="23"/>
      <c r="E25" s="15">
        <v>12</v>
      </c>
      <c r="F25" s="12">
        <f>SUM('TST:TRT24'!F25)</f>
        <v>820</v>
      </c>
      <c r="G25" s="12">
        <f>SUM('TST:TRT24'!G25)</f>
        <v>2</v>
      </c>
      <c r="H25" s="12">
        <f>SUM('TST:TRT24'!H25)</f>
        <v>822</v>
      </c>
      <c r="I25" s="12">
        <f>SUM('TST:TRT24'!I25)</f>
        <v>0</v>
      </c>
      <c r="J25" s="12">
        <f>SUM('TST:TRT24'!J25)</f>
        <v>822</v>
      </c>
      <c r="K25" s="12">
        <f>SUM('TST:TRT24'!K25)</f>
        <v>29</v>
      </c>
      <c r="L25" s="12">
        <f>SUM('TST:TRT24'!L25)</f>
        <v>10</v>
      </c>
      <c r="M25" s="12">
        <f>SUM('TST:TRT24'!M25)</f>
        <v>39</v>
      </c>
      <c r="N25" s="12">
        <f>SUM('TST:TRT24'!N25)</f>
        <v>11</v>
      </c>
    </row>
    <row r="26" spans="1:14">
      <c r="A26" s="3"/>
      <c r="B26" s="13" t="s">
        <v>7</v>
      </c>
      <c r="C26" s="14"/>
      <c r="D26" s="23"/>
      <c r="E26" s="15">
        <v>11</v>
      </c>
      <c r="F26" s="12">
        <f>SUM('TST:TRT24'!F26)</f>
        <v>857</v>
      </c>
      <c r="G26" s="12">
        <f>SUM('TST:TRT24'!G26)</f>
        <v>1</v>
      </c>
      <c r="H26" s="12">
        <f>SUM('TST:TRT24'!H26)</f>
        <v>858</v>
      </c>
      <c r="I26" s="12">
        <f>SUM('TST:TRT24'!I26)</f>
        <v>0</v>
      </c>
      <c r="J26" s="12">
        <f>SUM('TST:TRT24'!J26)</f>
        <v>858</v>
      </c>
      <c r="K26" s="12">
        <f>SUM('TST:TRT24'!K26)</f>
        <v>37</v>
      </c>
      <c r="L26" s="12">
        <f>SUM('TST:TRT24'!L26)</f>
        <v>10</v>
      </c>
      <c r="M26" s="12">
        <f>SUM('TST:TRT24'!M26)</f>
        <v>47</v>
      </c>
      <c r="N26" s="12">
        <f>SUM('TST:TRT24'!N26)</f>
        <v>6</v>
      </c>
    </row>
    <row r="27" spans="1:14">
      <c r="A27" s="3"/>
      <c r="B27" s="13" t="s">
        <v>8</v>
      </c>
      <c r="C27" s="13"/>
      <c r="D27" s="23" t="s">
        <v>26</v>
      </c>
      <c r="E27" s="15">
        <v>10</v>
      </c>
      <c r="F27" s="12">
        <f>SUM('TST:TRT24'!F27)</f>
        <v>1327</v>
      </c>
      <c r="G27" s="12">
        <f>SUM('TST:TRT24'!G27)</f>
        <v>6</v>
      </c>
      <c r="H27" s="12">
        <f>SUM('TST:TRT24'!H27)</f>
        <v>1333</v>
      </c>
      <c r="I27" s="12">
        <f>SUM('TST:TRT24'!I27)</f>
        <v>0</v>
      </c>
      <c r="J27" s="12">
        <f>SUM('TST:TRT24'!J27)</f>
        <v>1333</v>
      </c>
      <c r="K27" s="12">
        <f>SUM('TST:TRT24'!K27)</f>
        <v>34</v>
      </c>
      <c r="L27" s="12">
        <f>SUM('TST:TRT24'!L27)</f>
        <v>14</v>
      </c>
      <c r="M27" s="12">
        <f>SUM('TST:TRT24'!M27)</f>
        <v>48</v>
      </c>
      <c r="N27" s="12">
        <f>SUM('TST:TRT24'!N27)</f>
        <v>25</v>
      </c>
    </row>
    <row r="28" spans="1:14">
      <c r="A28" s="3"/>
      <c r="B28" s="13" t="s">
        <v>0</v>
      </c>
      <c r="C28" s="13"/>
      <c r="D28" s="23" t="s">
        <v>8</v>
      </c>
      <c r="E28" s="15">
        <v>9</v>
      </c>
      <c r="F28" s="12">
        <f>SUM('TST:TRT24'!F28)</f>
        <v>940</v>
      </c>
      <c r="G28" s="12">
        <f>SUM('TST:TRT24'!G28)</f>
        <v>5</v>
      </c>
      <c r="H28" s="12">
        <f>SUM('TST:TRT24'!H28)</f>
        <v>945</v>
      </c>
      <c r="I28" s="12">
        <f>SUM('TST:TRT24'!I28)</f>
        <v>0</v>
      </c>
      <c r="J28" s="12">
        <f>SUM('TST:TRT24'!J28)</f>
        <v>945</v>
      </c>
      <c r="K28" s="12">
        <f>SUM('TST:TRT24'!K28)</f>
        <v>14</v>
      </c>
      <c r="L28" s="12">
        <f>SUM('TST:TRT24'!L28)</f>
        <v>6</v>
      </c>
      <c r="M28" s="12">
        <f>SUM('TST:TRT24'!M28)</f>
        <v>20</v>
      </c>
      <c r="N28" s="12">
        <f>SUM('TST:TRT24'!N28)</f>
        <v>13</v>
      </c>
    </row>
    <row r="29" spans="1:14">
      <c r="A29" s="3"/>
      <c r="B29" s="13" t="s">
        <v>2</v>
      </c>
      <c r="C29" s="13" t="s">
        <v>5</v>
      </c>
      <c r="D29" s="23" t="s">
        <v>27</v>
      </c>
      <c r="E29" s="15">
        <v>8</v>
      </c>
      <c r="F29" s="12">
        <f>SUM('TST:TRT24'!F29)</f>
        <v>950</v>
      </c>
      <c r="G29" s="12">
        <f>SUM('TST:TRT24'!G29)</f>
        <v>5</v>
      </c>
      <c r="H29" s="12">
        <f>SUM('TST:TRT24'!H29)</f>
        <v>955</v>
      </c>
      <c r="I29" s="12">
        <f>SUM('TST:TRT24'!I29)</f>
        <v>0</v>
      </c>
      <c r="J29" s="12">
        <f>SUM('TST:TRT24'!J29)</f>
        <v>955</v>
      </c>
      <c r="K29" s="12">
        <f>SUM('TST:TRT24'!K29)</f>
        <v>19</v>
      </c>
      <c r="L29" s="12">
        <f>SUM('TST:TRT24'!L29)</f>
        <v>14</v>
      </c>
      <c r="M29" s="12">
        <f>SUM('TST:TRT24'!M29)</f>
        <v>33</v>
      </c>
      <c r="N29" s="12">
        <f>SUM('TST:TRT24'!N29)</f>
        <v>19</v>
      </c>
    </row>
    <row r="30" spans="1:14">
      <c r="A30" s="3"/>
      <c r="B30" s="13" t="s">
        <v>4</v>
      </c>
      <c r="C30" s="13"/>
      <c r="D30" s="23" t="s">
        <v>4</v>
      </c>
      <c r="E30" s="15">
        <v>7</v>
      </c>
      <c r="F30" s="12">
        <f>SUM('TST:TRT24'!F30)</f>
        <v>1072</v>
      </c>
      <c r="G30" s="12">
        <f>SUM('TST:TRT24'!G30)</f>
        <v>16</v>
      </c>
      <c r="H30" s="12">
        <f>SUM('TST:TRT24'!H30)</f>
        <v>1088</v>
      </c>
      <c r="I30" s="12">
        <f>SUM('TST:TRT24'!I30)</f>
        <v>0</v>
      </c>
      <c r="J30" s="12">
        <f>SUM('TST:TRT24'!J30)</f>
        <v>1088</v>
      </c>
      <c r="K30" s="12">
        <f>SUM('TST:TRT24'!K30)</f>
        <v>11</v>
      </c>
      <c r="L30" s="12">
        <f>SUM('TST:TRT24'!L30)</f>
        <v>11</v>
      </c>
      <c r="M30" s="12">
        <f>SUM('TST:TRT24'!M30)</f>
        <v>22</v>
      </c>
      <c r="N30" s="12">
        <f>SUM('TST:TRT24'!N30)</f>
        <v>13</v>
      </c>
    </row>
    <row r="31" spans="1:14">
      <c r="A31" s="3"/>
      <c r="B31" s="13" t="s">
        <v>0</v>
      </c>
      <c r="C31" s="13"/>
      <c r="D31" s="23" t="s">
        <v>9</v>
      </c>
      <c r="E31" s="15">
        <v>6</v>
      </c>
      <c r="F31" s="12">
        <f>SUM('TST:TRT24'!F31)</f>
        <v>797</v>
      </c>
      <c r="G31" s="12">
        <f>SUM('TST:TRT24'!G31)</f>
        <v>17</v>
      </c>
      <c r="H31" s="12">
        <f>SUM('TST:TRT24'!H31)</f>
        <v>814</v>
      </c>
      <c r="I31" s="12">
        <f>SUM('TST:TRT24'!I31)</f>
        <v>0</v>
      </c>
      <c r="J31" s="12">
        <f>SUM('TST:TRT24'!J31)</f>
        <v>814</v>
      </c>
      <c r="K31" s="12">
        <f>SUM('TST:TRT24'!K31)</f>
        <v>13</v>
      </c>
      <c r="L31" s="12">
        <f>SUM('TST:TRT24'!L31)</f>
        <v>19</v>
      </c>
      <c r="M31" s="12">
        <f>SUM('TST:TRT24'!M31)</f>
        <v>32</v>
      </c>
      <c r="N31" s="12">
        <f>SUM('TST:TRT24'!N31)</f>
        <v>27</v>
      </c>
    </row>
    <row r="32" spans="1:14">
      <c r="A32" s="3"/>
      <c r="B32" s="13" t="s">
        <v>9</v>
      </c>
      <c r="C32" s="16"/>
      <c r="D32" s="23"/>
      <c r="E32" s="15">
        <v>5</v>
      </c>
      <c r="F32" s="12">
        <f>SUM('TST:TRT24'!F32)</f>
        <v>652</v>
      </c>
      <c r="G32" s="12">
        <f>SUM('TST:TRT24'!G32)</f>
        <v>4</v>
      </c>
      <c r="H32" s="12">
        <f>SUM('TST:TRT24'!H32)</f>
        <v>656</v>
      </c>
      <c r="I32" s="12">
        <f>SUM('TST:TRT24'!I32)</f>
        <v>0</v>
      </c>
      <c r="J32" s="12">
        <f>SUM('TST:TRT24'!J32)</f>
        <v>656</v>
      </c>
      <c r="K32" s="12">
        <f>SUM('TST:TRT24'!K32)</f>
        <v>11</v>
      </c>
      <c r="L32" s="12">
        <f>SUM('TST:TRT24'!L32)</f>
        <v>11</v>
      </c>
      <c r="M32" s="12">
        <f>SUM('TST:TRT24'!M32)</f>
        <v>22</v>
      </c>
      <c r="N32" s="12">
        <f>SUM('TST:TRT24'!N32)</f>
        <v>20</v>
      </c>
    </row>
    <row r="33" spans="1:15">
      <c r="A33" s="3"/>
      <c r="B33" s="13"/>
      <c r="C33" s="13"/>
      <c r="D33" s="23"/>
      <c r="E33" s="15">
        <v>4</v>
      </c>
      <c r="F33" s="12">
        <f>SUM('TST:TRT24'!F33)</f>
        <v>535</v>
      </c>
      <c r="G33" s="12">
        <f>SUM('TST:TRT24'!G33)</f>
        <v>16</v>
      </c>
      <c r="H33" s="12">
        <f>SUM('TST:TRT24'!H33)</f>
        <v>551</v>
      </c>
      <c r="I33" s="12">
        <f>SUM('TST:TRT24'!I33)</f>
        <v>0</v>
      </c>
      <c r="J33" s="12">
        <f>SUM('TST:TRT24'!J33)</f>
        <v>551</v>
      </c>
      <c r="K33" s="12">
        <f>SUM('TST:TRT24'!K33)</f>
        <v>6</v>
      </c>
      <c r="L33" s="12">
        <f>SUM('TST:TRT24'!L33)</f>
        <v>9</v>
      </c>
      <c r="M33" s="12">
        <f>SUM('TST:TRT24'!M33)</f>
        <v>15</v>
      </c>
      <c r="N33" s="12">
        <f>SUM('TST:TRT24'!N33)</f>
        <v>11</v>
      </c>
    </row>
    <row r="34" spans="1:15">
      <c r="A34" s="3"/>
      <c r="B34" s="13"/>
      <c r="C34" s="13" t="s">
        <v>1</v>
      </c>
      <c r="D34" s="23"/>
      <c r="E34" s="15">
        <v>3</v>
      </c>
      <c r="F34" s="12">
        <f>SUM('TST:TRT24'!F34)</f>
        <v>0</v>
      </c>
      <c r="G34" s="12">
        <f>SUM('TST:TRT24'!G34)</f>
        <v>151</v>
      </c>
      <c r="H34" s="12">
        <f>SUM('TST:TRT24'!H34)</f>
        <v>151</v>
      </c>
      <c r="I34" s="12">
        <f>SUM('TST:TRT24'!I34)</f>
        <v>0</v>
      </c>
      <c r="J34" s="12">
        <f>SUM('TST:TRT24'!J34)</f>
        <v>151</v>
      </c>
      <c r="K34" s="12">
        <f>SUM('TST:TRT24'!K34)</f>
        <v>8</v>
      </c>
      <c r="L34" s="12">
        <f>SUM('TST:TRT24'!L34)</f>
        <v>10</v>
      </c>
      <c r="M34" s="12">
        <f>SUM('TST:TRT24'!M34)</f>
        <v>18</v>
      </c>
      <c r="N34" s="12">
        <f>SUM('TST:TRT24'!N34)</f>
        <v>10</v>
      </c>
    </row>
    <row r="35" spans="1:15">
      <c r="A35" s="3"/>
      <c r="B35" s="13"/>
      <c r="C35" s="13"/>
      <c r="D35" s="23"/>
      <c r="E35" s="15">
        <v>2</v>
      </c>
      <c r="F35" s="12">
        <f>SUM('TST:TRT24'!F35)</f>
        <v>0</v>
      </c>
      <c r="G35" s="12">
        <f>SUM('TST:TRT24'!G35)</f>
        <v>81</v>
      </c>
      <c r="H35" s="12">
        <f>SUM('TST:TRT24'!H35)</f>
        <v>81</v>
      </c>
      <c r="I35" s="12">
        <f>SUM('TST:TRT24'!I35)</f>
        <v>0</v>
      </c>
      <c r="J35" s="12">
        <f>SUM('TST:TRT24'!J35)</f>
        <v>81</v>
      </c>
      <c r="K35" s="12">
        <f>SUM('TST:TRT24'!K35)</f>
        <v>2</v>
      </c>
      <c r="L35" s="12">
        <f>SUM('TST:TRT24'!L35)</f>
        <v>4</v>
      </c>
      <c r="M35" s="12">
        <f>SUM('TST:TRT24'!M35)</f>
        <v>6</v>
      </c>
      <c r="N35" s="12">
        <f>SUM('TST:TRT24'!N35)</f>
        <v>7</v>
      </c>
    </row>
    <row r="36" spans="1:15">
      <c r="A36" s="3"/>
      <c r="B36" s="14"/>
      <c r="C36" s="14"/>
      <c r="D36" s="23"/>
      <c r="E36" s="16">
        <v>1</v>
      </c>
      <c r="F36" s="12">
        <f>SUM('TST:TRT24'!F36)</f>
        <v>0</v>
      </c>
      <c r="G36" s="12">
        <f>SUM('TST:TRT24'!G36)</f>
        <v>453</v>
      </c>
      <c r="H36" s="12">
        <f>SUM('TST:TRT24'!H36)</f>
        <v>453</v>
      </c>
      <c r="I36" s="12">
        <f>SUM('TST:TRT24'!I36)</f>
        <v>2817</v>
      </c>
      <c r="J36" s="12">
        <f>SUM('TST:TRT24'!J36)</f>
        <v>3270</v>
      </c>
      <c r="K36" s="12">
        <f>SUM('TST:TRT24'!K36)</f>
        <v>6</v>
      </c>
      <c r="L36" s="12">
        <f>SUM('TST:TRT24'!L36)</f>
        <v>13</v>
      </c>
      <c r="M36" s="12">
        <f>SUM('TST:TRT24'!M36)</f>
        <v>19</v>
      </c>
      <c r="N36" s="12">
        <f>SUM('TST:TRT24'!N36)</f>
        <v>16</v>
      </c>
    </row>
    <row r="37" spans="1:15" ht="19.5" customHeight="1">
      <c r="A37" s="3"/>
      <c r="B37" s="157" t="s">
        <v>19</v>
      </c>
      <c r="C37" s="158"/>
      <c r="D37" s="158"/>
      <c r="E37" s="158"/>
      <c r="F37" s="33">
        <f t="shared" ref="F37:N37" si="1">SUM(F24:F36)</f>
        <v>22262</v>
      </c>
      <c r="G37" s="33">
        <f t="shared" si="1"/>
        <v>997</v>
      </c>
      <c r="H37" s="33">
        <f t="shared" si="1"/>
        <v>23259</v>
      </c>
      <c r="I37" s="33">
        <f t="shared" si="1"/>
        <v>2817</v>
      </c>
      <c r="J37" s="33">
        <f t="shared" si="1"/>
        <v>26076</v>
      </c>
      <c r="K37" s="33">
        <f t="shared" si="1"/>
        <v>8820</v>
      </c>
      <c r="L37" s="33">
        <f t="shared" si="1"/>
        <v>1544</v>
      </c>
      <c r="M37" s="33">
        <f t="shared" si="1"/>
        <v>10364</v>
      </c>
      <c r="N37" s="33">
        <f t="shared" si="1"/>
        <v>1912</v>
      </c>
      <c r="O37" s="4"/>
    </row>
    <row r="38" spans="1:15">
      <c r="A38" s="3"/>
      <c r="B38" s="24"/>
      <c r="C38" s="24"/>
      <c r="D38" s="27"/>
      <c r="E38" s="28">
        <v>13</v>
      </c>
      <c r="F38" s="30">
        <f>SUM('TST:TRT24'!F38)</f>
        <v>85</v>
      </c>
      <c r="G38" s="30">
        <f>SUM('TST:TRT24'!G38)</f>
        <v>0</v>
      </c>
      <c r="H38" s="30">
        <f>SUM('TST:TRT24'!H38)</f>
        <v>85</v>
      </c>
      <c r="I38" s="30">
        <f>SUM('TST:TRT24'!I38)</f>
        <v>0</v>
      </c>
      <c r="J38" s="30">
        <f>SUM('TST:TRT24'!J38)</f>
        <v>85</v>
      </c>
      <c r="K38" s="30">
        <f>SUM('TST:TRT24'!K38)</f>
        <v>12</v>
      </c>
      <c r="L38" s="30">
        <f>SUM('TST:TRT24'!L38)</f>
        <v>16</v>
      </c>
      <c r="M38" s="30">
        <f>SUM('TST:TRT24'!M38)</f>
        <v>28</v>
      </c>
      <c r="N38" s="30">
        <f>SUM('TST:TRT24'!N38)</f>
        <v>18</v>
      </c>
    </row>
    <row r="39" spans="1:15">
      <c r="A39" s="3"/>
      <c r="B39" s="25" t="s">
        <v>1</v>
      </c>
      <c r="C39" s="25" t="s">
        <v>0</v>
      </c>
      <c r="D39" s="29" t="s">
        <v>21</v>
      </c>
      <c r="E39" s="28">
        <v>12</v>
      </c>
      <c r="F39" s="30">
        <f>SUM('TST:TRT24'!F39)</f>
        <v>0</v>
      </c>
      <c r="G39" s="30">
        <f>SUM('TST:TRT24'!G39)</f>
        <v>0</v>
      </c>
      <c r="H39" s="30">
        <f>SUM('TST:TRT24'!H39)</f>
        <v>0</v>
      </c>
      <c r="I39" s="30">
        <f>SUM('TST:TRT24'!I39)</f>
        <v>0</v>
      </c>
      <c r="J39" s="30">
        <f>SUM('TST:TRT24'!J39)</f>
        <v>0</v>
      </c>
      <c r="K39" s="30">
        <f>SUM('TST:TRT24'!K39)</f>
        <v>1</v>
      </c>
      <c r="L39" s="30">
        <f>SUM('TST:TRT24'!L39)</f>
        <v>1</v>
      </c>
      <c r="M39" s="30">
        <f>SUM('TST:TRT24'!M39)</f>
        <v>2</v>
      </c>
      <c r="N39" s="30">
        <f>SUM('TST:TRT24'!N39)</f>
        <v>1</v>
      </c>
    </row>
    <row r="40" spans="1:15">
      <c r="A40" s="3"/>
      <c r="B40" s="25" t="s">
        <v>10</v>
      </c>
      <c r="C40" s="25"/>
      <c r="D40" s="29" t="s">
        <v>10</v>
      </c>
      <c r="E40" s="28">
        <v>11</v>
      </c>
      <c r="F40" s="30">
        <f>SUM('TST:TRT24'!F40)</f>
        <v>0</v>
      </c>
      <c r="G40" s="30">
        <f>SUM('TST:TRT24'!G40)</f>
        <v>0</v>
      </c>
      <c r="H40" s="30">
        <f>SUM('TST:TRT24'!H40)</f>
        <v>0</v>
      </c>
      <c r="I40" s="30">
        <f>SUM('TST:TRT24'!I40)</f>
        <v>0</v>
      </c>
      <c r="J40" s="30">
        <f>SUM('TST:TRT24'!J40)</f>
        <v>0</v>
      </c>
      <c r="K40" s="30">
        <f>SUM('TST:TRT24'!K40)</f>
        <v>0</v>
      </c>
      <c r="L40" s="30">
        <f>SUM('TST:TRT24'!L40)</f>
        <v>1</v>
      </c>
      <c r="M40" s="30">
        <f>SUM('TST:TRT24'!M40)</f>
        <v>1</v>
      </c>
      <c r="N40" s="30">
        <f>SUM('TST:TRT24'!N40)</f>
        <v>2</v>
      </c>
    </row>
    <row r="41" spans="1:15">
      <c r="A41" s="3"/>
      <c r="B41" s="25" t="s">
        <v>11</v>
      </c>
      <c r="C41" s="24"/>
      <c r="D41" s="29" t="s">
        <v>2</v>
      </c>
      <c r="E41" s="28">
        <v>10</v>
      </c>
      <c r="F41" s="30">
        <f>SUM('TST:TRT24'!F41)</f>
        <v>1</v>
      </c>
      <c r="G41" s="30">
        <f>SUM('TST:TRT24'!G41)</f>
        <v>0</v>
      </c>
      <c r="H41" s="30">
        <f>SUM('TST:TRT24'!H41)</f>
        <v>1</v>
      </c>
      <c r="I41" s="30">
        <f>SUM('TST:TRT24'!I41)</f>
        <v>0</v>
      </c>
      <c r="J41" s="30">
        <f>SUM('TST:TRT24'!J41)</f>
        <v>1</v>
      </c>
      <c r="K41" s="30">
        <f>SUM('TST:TRT24'!K41)</f>
        <v>0</v>
      </c>
      <c r="L41" s="30">
        <f>SUM('TST:TRT24'!L41)</f>
        <v>0</v>
      </c>
      <c r="M41" s="30">
        <f>SUM('TST:TRT24'!M41)</f>
        <v>0</v>
      </c>
      <c r="N41" s="30">
        <f>SUM('TST:TRT24'!N41)</f>
        <v>0</v>
      </c>
    </row>
    <row r="42" spans="1:15">
      <c r="A42" s="3"/>
      <c r="B42" s="25" t="s">
        <v>4</v>
      </c>
      <c r="C42" s="25"/>
      <c r="D42" s="29" t="s">
        <v>27</v>
      </c>
      <c r="E42" s="28">
        <v>9</v>
      </c>
      <c r="F42" s="30">
        <f>SUM('TST:TRT24'!F42)</f>
        <v>0</v>
      </c>
      <c r="G42" s="30">
        <f>SUM('TST:TRT24'!G42)</f>
        <v>0</v>
      </c>
      <c r="H42" s="30">
        <f>SUM('TST:TRT24'!H42)</f>
        <v>0</v>
      </c>
      <c r="I42" s="30">
        <f>SUM('TST:TRT24'!I42)</f>
        <v>0</v>
      </c>
      <c r="J42" s="30">
        <f>SUM('TST:TRT24'!J42)</f>
        <v>0</v>
      </c>
      <c r="K42" s="30">
        <f>SUM('TST:TRT24'!K42)</f>
        <v>0</v>
      </c>
      <c r="L42" s="30">
        <f>SUM('TST:TRT24'!L42)</f>
        <v>0</v>
      </c>
      <c r="M42" s="30">
        <f>SUM('TST:TRT24'!M42)</f>
        <v>0</v>
      </c>
      <c r="N42" s="30">
        <f>SUM('TST:TRT24'!N42)</f>
        <v>0</v>
      </c>
    </row>
    <row r="43" spans="1:15">
      <c r="A43" s="3"/>
      <c r="B43" s="25" t="s">
        <v>3</v>
      </c>
      <c r="C43" s="25" t="s">
        <v>5</v>
      </c>
      <c r="D43" s="29" t="s">
        <v>1</v>
      </c>
      <c r="E43" s="28">
        <v>8</v>
      </c>
      <c r="F43" s="30">
        <f>SUM('TST:TRT24'!F43)</f>
        <v>0</v>
      </c>
      <c r="G43" s="30">
        <f>SUM('TST:TRT24'!G43)</f>
        <v>0</v>
      </c>
      <c r="H43" s="30">
        <f>SUM('TST:TRT24'!H43)</f>
        <v>0</v>
      </c>
      <c r="I43" s="30">
        <f>SUM('TST:TRT24'!I43)</f>
        <v>0</v>
      </c>
      <c r="J43" s="30">
        <f>SUM('TST:TRT24'!J43)</f>
        <v>0</v>
      </c>
      <c r="K43" s="30">
        <f>SUM('TST:TRT24'!K43)</f>
        <v>0</v>
      </c>
      <c r="L43" s="30">
        <f>SUM('TST:TRT24'!L43)</f>
        <v>0</v>
      </c>
      <c r="M43" s="30">
        <f>SUM('TST:TRT24'!M43)</f>
        <v>0</v>
      </c>
      <c r="N43" s="30">
        <f>SUM('TST:TRT24'!N43)</f>
        <v>0</v>
      </c>
    </row>
    <row r="44" spans="1:15">
      <c r="A44" s="3"/>
      <c r="B44" s="25" t="s">
        <v>4</v>
      </c>
      <c r="C44" s="25"/>
      <c r="D44" s="29" t="s">
        <v>26</v>
      </c>
      <c r="E44" s="28">
        <v>7</v>
      </c>
      <c r="F44" s="30">
        <f>SUM('TST:TRT24'!F44)</f>
        <v>0</v>
      </c>
      <c r="G44" s="30">
        <f>SUM('TST:TRT24'!G44)</f>
        <v>0</v>
      </c>
      <c r="H44" s="30">
        <f>SUM('TST:TRT24'!H44)</f>
        <v>0</v>
      </c>
      <c r="I44" s="30">
        <f>SUM('TST:TRT24'!I44)</f>
        <v>0</v>
      </c>
      <c r="J44" s="30">
        <f>SUM('TST:TRT24'!J44)</f>
        <v>0</v>
      </c>
      <c r="K44" s="30">
        <f>SUM('TST:TRT24'!K44)</f>
        <v>0</v>
      </c>
      <c r="L44" s="30">
        <f>SUM('TST:TRT24'!L44)</f>
        <v>0</v>
      </c>
      <c r="M44" s="30">
        <f>SUM('TST:TRT24'!M44)</f>
        <v>0</v>
      </c>
      <c r="N44" s="30">
        <f>SUM('TST:TRT24'!N44)</f>
        <v>0</v>
      </c>
    </row>
    <row r="45" spans="1:15">
      <c r="A45" s="3"/>
      <c r="B45" s="25" t="s">
        <v>1</v>
      </c>
      <c r="C45" s="25"/>
      <c r="D45" s="29" t="s">
        <v>22</v>
      </c>
      <c r="E45" s="28">
        <v>6</v>
      </c>
      <c r="F45" s="30">
        <f>SUM('TST:TRT24'!F45)</f>
        <v>0</v>
      </c>
      <c r="G45" s="30">
        <f>SUM('TST:TRT24'!G45)</f>
        <v>0</v>
      </c>
      <c r="H45" s="30">
        <f>SUM('TST:TRT24'!H45)</f>
        <v>0</v>
      </c>
      <c r="I45" s="30">
        <f>SUM('TST:TRT24'!I45)</f>
        <v>0</v>
      </c>
      <c r="J45" s="30">
        <f>SUM('TST:TRT24'!J45)</f>
        <v>0</v>
      </c>
      <c r="K45" s="30">
        <f>SUM('TST:TRT24'!K45)</f>
        <v>0</v>
      </c>
      <c r="L45" s="30">
        <f>SUM('TST:TRT24'!L45)</f>
        <v>0</v>
      </c>
      <c r="M45" s="30">
        <f>SUM('TST:TRT24'!M45)</f>
        <v>0</v>
      </c>
      <c r="N45" s="30">
        <f>SUM('TST:TRT24'!N45)</f>
        <v>0</v>
      </c>
    </row>
    <row r="46" spans="1:15">
      <c r="A46" s="3"/>
      <c r="B46" s="25" t="s">
        <v>12</v>
      </c>
      <c r="C46" s="24"/>
      <c r="D46" s="29" t="s">
        <v>2</v>
      </c>
      <c r="E46" s="28">
        <v>5</v>
      </c>
      <c r="F46" s="30">
        <f>SUM('TST:TRT24'!F46)</f>
        <v>0</v>
      </c>
      <c r="G46" s="30">
        <f>SUM('TST:TRT24'!G46)</f>
        <v>0</v>
      </c>
      <c r="H46" s="30">
        <f>SUM('TST:TRT24'!H46)</f>
        <v>0</v>
      </c>
      <c r="I46" s="30">
        <f>SUM('TST:TRT24'!I46)</f>
        <v>0</v>
      </c>
      <c r="J46" s="30">
        <f>SUM('TST:TRT24'!J46)</f>
        <v>0</v>
      </c>
      <c r="K46" s="30">
        <f>SUM('TST:TRT24'!K46)</f>
        <v>1</v>
      </c>
      <c r="L46" s="30">
        <f>SUM('TST:TRT24'!L46)</f>
        <v>0</v>
      </c>
      <c r="M46" s="30">
        <f>SUM('TST:TRT24'!M46)</f>
        <v>1</v>
      </c>
      <c r="N46" s="30">
        <f>SUM('TST:TRT24'!N46)</f>
        <v>0</v>
      </c>
    </row>
    <row r="47" spans="1:15">
      <c r="A47" s="3"/>
      <c r="B47" s="25"/>
      <c r="C47" s="25"/>
      <c r="D47" s="29" t="s">
        <v>7</v>
      </c>
      <c r="E47" s="28">
        <v>4</v>
      </c>
      <c r="F47" s="30">
        <f>SUM('TST:TRT24'!F47)</f>
        <v>0</v>
      </c>
      <c r="G47" s="30">
        <f>SUM('TST:TRT24'!G47)</f>
        <v>0</v>
      </c>
      <c r="H47" s="30">
        <f>SUM('TST:TRT24'!H47)</f>
        <v>0</v>
      </c>
      <c r="I47" s="30">
        <f>SUM('TST:TRT24'!I47)</f>
        <v>0</v>
      </c>
      <c r="J47" s="30">
        <f>SUM('TST:TRT24'!J47)</f>
        <v>0</v>
      </c>
      <c r="K47" s="30">
        <f>SUM('TST:TRT24'!K47)</f>
        <v>0</v>
      </c>
      <c r="L47" s="30">
        <f>SUM('TST:TRT24'!L47)</f>
        <v>0</v>
      </c>
      <c r="M47" s="30">
        <f>SUM('TST:TRT24'!M47)</f>
        <v>0</v>
      </c>
      <c r="N47" s="30">
        <f>SUM('TST:TRT24'!N47)</f>
        <v>0</v>
      </c>
    </row>
    <row r="48" spans="1:15">
      <c r="A48" s="3"/>
      <c r="B48" s="25"/>
      <c r="C48" s="25" t="s">
        <v>1</v>
      </c>
      <c r="D48" s="29" t="s">
        <v>1</v>
      </c>
      <c r="E48" s="28">
        <v>3</v>
      </c>
      <c r="F48" s="30">
        <f>SUM('TST:TRT24'!F48)</f>
        <v>0</v>
      </c>
      <c r="G48" s="30">
        <f>SUM('TST:TRT24'!G48)</f>
        <v>0</v>
      </c>
      <c r="H48" s="30">
        <f>SUM('TST:TRT24'!H48)</f>
        <v>0</v>
      </c>
      <c r="I48" s="30">
        <f>SUM('TST:TRT24'!I48)</f>
        <v>0</v>
      </c>
      <c r="J48" s="30">
        <f>SUM('TST:TRT24'!J48)</f>
        <v>0</v>
      </c>
      <c r="K48" s="30">
        <f>SUM('TST:TRT24'!K48)</f>
        <v>0</v>
      </c>
      <c r="L48" s="30">
        <f>SUM('TST:TRT24'!L48)</f>
        <v>0</v>
      </c>
      <c r="M48" s="30">
        <f>SUM('TST:TRT24'!M48)</f>
        <v>0</v>
      </c>
      <c r="N48" s="30">
        <f>SUM('TST:TRT24'!N48)</f>
        <v>0</v>
      </c>
    </row>
    <row r="49" spans="1:14">
      <c r="A49" s="3"/>
      <c r="B49" s="25"/>
      <c r="C49" s="25"/>
      <c r="D49" s="29" t="s">
        <v>3</v>
      </c>
      <c r="E49" s="28">
        <v>2</v>
      </c>
      <c r="F49" s="30">
        <f>SUM('TST:TRT24'!F49)</f>
        <v>0</v>
      </c>
      <c r="G49" s="30">
        <f>SUM('TST:TRT24'!G49)</f>
        <v>0</v>
      </c>
      <c r="H49" s="30">
        <f>SUM('TST:TRT24'!H49)</f>
        <v>0</v>
      </c>
      <c r="I49" s="30">
        <f>SUM('TST:TRT24'!I49)</f>
        <v>0</v>
      </c>
      <c r="J49" s="30">
        <f>SUM('TST:TRT24'!J49)</f>
        <v>0</v>
      </c>
      <c r="K49" s="30">
        <f>SUM('TST:TRT24'!K49)</f>
        <v>0</v>
      </c>
      <c r="L49" s="30">
        <f>SUM('TST:TRT24'!L49)</f>
        <v>0</v>
      </c>
      <c r="M49" s="30">
        <f>SUM('TST:TRT24'!M49)</f>
        <v>0</v>
      </c>
      <c r="N49" s="30">
        <f>SUM('TST:TRT24'!N49)</f>
        <v>0</v>
      </c>
    </row>
    <row r="50" spans="1:14">
      <c r="A50" s="3"/>
      <c r="B50" s="26"/>
      <c r="C50" s="29"/>
      <c r="D50" s="26"/>
      <c r="E50" s="24">
        <v>1</v>
      </c>
      <c r="F50" s="30">
        <f>SUM('TST:TRT24'!F50)</f>
        <v>0</v>
      </c>
      <c r="G50" s="30">
        <f>SUM('TST:TRT24'!G50)</f>
        <v>0</v>
      </c>
      <c r="H50" s="30">
        <f>SUM('TST:TRT24'!H50)</f>
        <v>0</v>
      </c>
      <c r="I50" s="30">
        <f>SUM('TST:TRT24'!I50)</f>
        <v>148</v>
      </c>
      <c r="J50" s="30">
        <f>SUM('TST:TRT24'!J50)</f>
        <v>148</v>
      </c>
      <c r="K50" s="30">
        <f>SUM('TST:TRT24'!K50)</f>
        <v>0</v>
      </c>
      <c r="L50" s="30">
        <f>SUM('TST:TRT24'!L50)</f>
        <v>1</v>
      </c>
      <c r="M50" s="30">
        <f>SUM('TST:TRT24'!M50)</f>
        <v>1</v>
      </c>
      <c r="N50" s="30">
        <f>SUM('TST:TRT24'!N50)</f>
        <v>1</v>
      </c>
    </row>
    <row r="51" spans="1:14" ht="19.5" customHeight="1">
      <c r="B51" s="159" t="s">
        <v>20</v>
      </c>
      <c r="C51" s="159"/>
      <c r="D51" s="159"/>
      <c r="E51" s="159"/>
      <c r="F51" s="37">
        <f t="shared" ref="F51:N51" si="2">SUM(F38:F50)</f>
        <v>86</v>
      </c>
      <c r="G51" s="37">
        <f t="shared" si="2"/>
        <v>0</v>
      </c>
      <c r="H51" s="37">
        <f t="shared" si="2"/>
        <v>86</v>
      </c>
      <c r="I51" s="37">
        <f t="shared" si="2"/>
        <v>148</v>
      </c>
      <c r="J51" s="37">
        <f t="shared" si="2"/>
        <v>234</v>
      </c>
      <c r="K51" s="37">
        <f t="shared" si="2"/>
        <v>14</v>
      </c>
      <c r="L51" s="37">
        <f t="shared" si="2"/>
        <v>19</v>
      </c>
      <c r="M51" s="37">
        <f t="shared" si="2"/>
        <v>33</v>
      </c>
      <c r="N51" s="37">
        <f t="shared" si="2"/>
        <v>22</v>
      </c>
    </row>
    <row r="52" spans="1:14" ht="19.5" customHeight="1">
      <c r="B52" s="161" t="s">
        <v>34</v>
      </c>
      <c r="C52" s="162"/>
      <c r="D52" s="162"/>
      <c r="E52" s="163"/>
      <c r="F52" s="38">
        <f>SUM('TRT1:TRT24'!F52)</f>
        <v>0</v>
      </c>
      <c r="G52" s="38">
        <f>SUM('TRT1:TRT24'!G52)</f>
        <v>0</v>
      </c>
      <c r="H52" s="38">
        <f>SUM('TRT1:TRT24'!H52)</f>
        <v>0</v>
      </c>
      <c r="I52" s="38">
        <f>SUM('TRT1:TRT24'!I52)</f>
        <v>0</v>
      </c>
      <c r="J52" s="38">
        <f>SUM('TRT1:TRT24'!J52)</f>
        <v>0</v>
      </c>
      <c r="K52" s="38">
        <f>SUM('TRT1:TRT24'!K52)</f>
        <v>33</v>
      </c>
      <c r="L52" s="38">
        <f>SUM('TRT1:TRT24'!L52)</f>
        <v>64</v>
      </c>
      <c r="M52" s="38">
        <f>SUM('TRT1:TRT24'!M52)</f>
        <v>50</v>
      </c>
      <c r="N52" s="38">
        <f>SUM('TRT1:TRT24'!N52)</f>
        <v>74</v>
      </c>
    </row>
    <row r="53" spans="1:14" ht="19.5" customHeight="1">
      <c r="B53" s="153" t="s">
        <v>36</v>
      </c>
      <c r="C53" s="153"/>
      <c r="D53" s="153"/>
      <c r="E53" s="153"/>
      <c r="F53" s="31">
        <f>+F23+F37+F51+F52</f>
        <v>37293</v>
      </c>
      <c r="G53" s="31">
        <f t="shared" ref="G53:J53" si="3">+G23+G37+G51+G52</f>
        <v>1780</v>
      </c>
      <c r="H53" s="31">
        <f t="shared" si="3"/>
        <v>39073</v>
      </c>
      <c r="I53" s="31">
        <f t="shared" si="3"/>
        <v>4131</v>
      </c>
      <c r="J53" s="31">
        <f t="shared" si="3"/>
        <v>43204</v>
      </c>
      <c r="K53" s="31">
        <f>+K23+K37+K51+K52</f>
        <v>16061</v>
      </c>
      <c r="L53" s="31">
        <f t="shared" ref="L53:N53" si="4">+L23+L37+L51+L52</f>
        <v>3017</v>
      </c>
      <c r="M53" s="31">
        <f>K53+L53</f>
        <v>19078</v>
      </c>
      <c r="N53" s="31">
        <f t="shared" si="4"/>
        <v>3643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48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  <ignoredErrors>
    <ignoredError sqref="I37 H37 J37 I23 H23 J23:N23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15">
        <v>172</v>
      </c>
      <c r="G10" s="115"/>
      <c r="H10" s="64">
        <f>F10+G10</f>
        <v>172</v>
      </c>
      <c r="I10" s="115"/>
      <c r="J10" s="64">
        <f>H10+I10</f>
        <v>172</v>
      </c>
      <c r="K10" s="117">
        <v>193</v>
      </c>
      <c r="L10" s="117">
        <v>39</v>
      </c>
      <c r="M10" s="67">
        <f t="shared" ref="M10:M12" si="0">K10+L10</f>
        <v>232</v>
      </c>
      <c r="N10" s="117">
        <v>47</v>
      </c>
    </row>
    <row r="11" spans="2:14">
      <c r="B11" s="68" t="s">
        <v>1</v>
      </c>
      <c r="C11" s="69" t="s">
        <v>0</v>
      </c>
      <c r="D11" s="61"/>
      <c r="E11" s="70">
        <v>12</v>
      </c>
      <c r="F11" s="116">
        <v>1</v>
      </c>
      <c r="G11" s="115"/>
      <c r="H11" s="64">
        <f t="shared" ref="H11:H22" si="1">F11+G11</f>
        <v>1</v>
      </c>
      <c r="I11" s="115"/>
      <c r="J11" s="64">
        <f t="shared" ref="J11:J50" si="2">H11+I11</f>
        <v>1</v>
      </c>
      <c r="K11" s="118">
        <v>1</v>
      </c>
      <c r="L11" s="118">
        <v>0</v>
      </c>
      <c r="M11" s="67">
        <f t="shared" si="0"/>
        <v>1</v>
      </c>
      <c r="N11" s="11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16">
        <v>19</v>
      </c>
      <c r="G12" s="115"/>
      <c r="H12" s="64">
        <f t="shared" si="1"/>
        <v>19</v>
      </c>
      <c r="I12" s="115"/>
      <c r="J12" s="64">
        <f t="shared" si="2"/>
        <v>19</v>
      </c>
      <c r="K12" s="118">
        <v>0</v>
      </c>
      <c r="L12" s="118">
        <v>0</v>
      </c>
      <c r="M12" s="67">
        <f t="shared" si="0"/>
        <v>0</v>
      </c>
      <c r="N12" s="11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16">
        <v>24</v>
      </c>
      <c r="G13" s="115"/>
      <c r="H13" s="64">
        <f t="shared" si="1"/>
        <v>24</v>
      </c>
      <c r="I13" s="115"/>
      <c r="J13" s="64">
        <f t="shared" si="2"/>
        <v>24</v>
      </c>
      <c r="K13" s="118">
        <v>0</v>
      </c>
      <c r="L13" s="118">
        <v>0</v>
      </c>
      <c r="M13" s="67">
        <f>K13+L13</f>
        <v>0</v>
      </c>
      <c r="N13" s="118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16">
        <v>4</v>
      </c>
      <c r="G14" s="115"/>
      <c r="H14" s="64">
        <f t="shared" si="1"/>
        <v>4</v>
      </c>
      <c r="I14" s="115"/>
      <c r="J14" s="64">
        <f t="shared" si="2"/>
        <v>4</v>
      </c>
      <c r="K14" s="118">
        <v>0</v>
      </c>
      <c r="L14" s="118">
        <v>0</v>
      </c>
      <c r="M14" s="67">
        <f t="shared" ref="M14:M22" si="3">K14+L14</f>
        <v>0</v>
      </c>
      <c r="N14" s="11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6">
        <v>67</v>
      </c>
      <c r="G15" s="115"/>
      <c r="H15" s="64">
        <f t="shared" si="1"/>
        <v>67</v>
      </c>
      <c r="I15" s="115"/>
      <c r="J15" s="64">
        <f t="shared" si="2"/>
        <v>67</v>
      </c>
      <c r="K15" s="118">
        <v>0</v>
      </c>
      <c r="L15" s="118">
        <v>0</v>
      </c>
      <c r="M15" s="67">
        <f t="shared" si="3"/>
        <v>0</v>
      </c>
      <c r="N15" s="11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16">
        <v>35</v>
      </c>
      <c r="G16" s="115"/>
      <c r="H16" s="64">
        <f t="shared" si="1"/>
        <v>35</v>
      </c>
      <c r="I16" s="115"/>
      <c r="J16" s="64">
        <f t="shared" si="2"/>
        <v>35</v>
      </c>
      <c r="K16" s="118">
        <v>0</v>
      </c>
      <c r="L16" s="118">
        <v>0</v>
      </c>
      <c r="M16" s="67">
        <f t="shared" si="3"/>
        <v>0</v>
      </c>
      <c r="N16" s="11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16">
        <v>20</v>
      </c>
      <c r="G17" s="115"/>
      <c r="H17" s="64">
        <f t="shared" si="1"/>
        <v>20</v>
      </c>
      <c r="I17" s="115"/>
      <c r="J17" s="64">
        <f t="shared" si="2"/>
        <v>20</v>
      </c>
      <c r="K17" s="118">
        <v>0</v>
      </c>
      <c r="L17" s="118">
        <v>0</v>
      </c>
      <c r="M17" s="67">
        <f t="shared" si="3"/>
        <v>0</v>
      </c>
      <c r="N17" s="11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16">
        <v>49</v>
      </c>
      <c r="G18" s="115"/>
      <c r="H18" s="64">
        <f t="shared" si="1"/>
        <v>49</v>
      </c>
      <c r="I18" s="115"/>
      <c r="J18" s="64">
        <f t="shared" si="2"/>
        <v>49</v>
      </c>
      <c r="K18" s="118">
        <v>0</v>
      </c>
      <c r="L18" s="118">
        <v>0</v>
      </c>
      <c r="M18" s="67">
        <f t="shared" si="3"/>
        <v>0</v>
      </c>
      <c r="N18" s="118">
        <v>0</v>
      </c>
    </row>
    <row r="19" spans="2:14">
      <c r="B19" s="68"/>
      <c r="C19" s="69"/>
      <c r="D19" s="72" t="s">
        <v>12</v>
      </c>
      <c r="E19" s="70">
        <v>4</v>
      </c>
      <c r="F19" s="116">
        <v>17</v>
      </c>
      <c r="G19" s="115"/>
      <c r="H19" s="64">
        <f t="shared" si="1"/>
        <v>17</v>
      </c>
      <c r="I19" s="115"/>
      <c r="J19" s="64">
        <f t="shared" si="2"/>
        <v>17</v>
      </c>
      <c r="K19" s="118">
        <v>1</v>
      </c>
      <c r="L19" s="118">
        <v>0</v>
      </c>
      <c r="M19" s="67">
        <f t="shared" si="3"/>
        <v>1</v>
      </c>
      <c r="N19" s="118">
        <v>0</v>
      </c>
    </row>
    <row r="20" spans="2:14">
      <c r="B20" s="68"/>
      <c r="C20" s="69" t="s">
        <v>1</v>
      </c>
      <c r="D20" s="61"/>
      <c r="E20" s="70">
        <v>3</v>
      </c>
      <c r="F20" s="115">
        <v>0</v>
      </c>
      <c r="G20" s="116">
        <v>5</v>
      </c>
      <c r="H20" s="64">
        <f t="shared" si="1"/>
        <v>5</v>
      </c>
      <c r="I20" s="115"/>
      <c r="J20" s="64">
        <f t="shared" si="2"/>
        <v>5</v>
      </c>
      <c r="K20" s="118">
        <v>1</v>
      </c>
      <c r="L20" s="118">
        <v>0</v>
      </c>
      <c r="M20" s="67">
        <f t="shared" si="3"/>
        <v>1</v>
      </c>
      <c r="N20" s="118">
        <v>0</v>
      </c>
    </row>
    <row r="21" spans="2:14">
      <c r="B21" s="68"/>
      <c r="C21" s="69"/>
      <c r="D21" s="61"/>
      <c r="E21" s="70">
        <v>2</v>
      </c>
      <c r="F21" s="115">
        <v>0</v>
      </c>
      <c r="G21" s="116">
        <v>10</v>
      </c>
      <c r="H21" s="64">
        <f t="shared" si="1"/>
        <v>10</v>
      </c>
      <c r="I21" s="115"/>
      <c r="J21" s="64">
        <f t="shared" si="2"/>
        <v>10</v>
      </c>
      <c r="K21" s="118">
        <v>0</v>
      </c>
      <c r="L21" s="118">
        <v>1</v>
      </c>
      <c r="M21" s="67">
        <f t="shared" si="3"/>
        <v>1</v>
      </c>
      <c r="N21" s="118">
        <v>2</v>
      </c>
    </row>
    <row r="22" spans="2:14">
      <c r="B22" s="73"/>
      <c r="C22" s="71"/>
      <c r="D22" s="61"/>
      <c r="E22" s="74">
        <v>1</v>
      </c>
      <c r="F22" s="115">
        <v>0</v>
      </c>
      <c r="G22" s="116">
        <v>49</v>
      </c>
      <c r="H22" s="64">
        <f t="shared" si="1"/>
        <v>49</v>
      </c>
      <c r="I22" s="115">
        <v>29</v>
      </c>
      <c r="J22" s="64">
        <f t="shared" si="2"/>
        <v>78</v>
      </c>
      <c r="K22" s="118">
        <v>0</v>
      </c>
      <c r="L22" s="118">
        <v>0</v>
      </c>
      <c r="M22" s="67">
        <f t="shared" si="3"/>
        <v>0</v>
      </c>
      <c r="N22" s="118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408</v>
      </c>
      <c r="G23" s="64">
        <f>SUM(G10:G22)</f>
        <v>64</v>
      </c>
      <c r="H23" s="75">
        <f>SUM(H10:H22)</f>
        <v>472</v>
      </c>
      <c r="I23" s="64">
        <f t="shared" ref="I23:N23" si="4">SUM(I10:I22)</f>
        <v>29</v>
      </c>
      <c r="J23" s="75">
        <f>SUM(J10:J22)</f>
        <v>501</v>
      </c>
      <c r="K23" s="76">
        <f>SUM(K10:K22)</f>
        <v>196</v>
      </c>
      <c r="L23" s="76">
        <f>SUM(L10:L22)</f>
        <v>40</v>
      </c>
      <c r="M23" s="64">
        <f t="shared" si="4"/>
        <v>236</v>
      </c>
      <c r="N23" s="64">
        <f t="shared" si="4"/>
        <v>49</v>
      </c>
    </row>
    <row r="24" spans="2:14">
      <c r="B24" s="68"/>
      <c r="C24" s="68"/>
      <c r="D24" s="77"/>
      <c r="E24" s="73">
        <v>13</v>
      </c>
      <c r="F24" s="116">
        <v>447</v>
      </c>
      <c r="G24" s="116"/>
      <c r="H24" s="64">
        <f>F24+G24</f>
        <v>447</v>
      </c>
      <c r="I24" s="115"/>
      <c r="J24" s="64">
        <f t="shared" si="2"/>
        <v>447</v>
      </c>
      <c r="K24" s="118">
        <v>294</v>
      </c>
      <c r="L24" s="118">
        <v>95</v>
      </c>
      <c r="M24" s="78">
        <f t="shared" ref="M24:M36" si="5">K24+L24</f>
        <v>389</v>
      </c>
      <c r="N24" s="117">
        <v>115</v>
      </c>
    </row>
    <row r="25" spans="2:14">
      <c r="B25" s="68"/>
      <c r="C25" s="68" t="s">
        <v>0</v>
      </c>
      <c r="D25" s="77"/>
      <c r="E25" s="70">
        <v>12</v>
      </c>
      <c r="F25" s="116">
        <v>3</v>
      </c>
      <c r="G25" s="116"/>
      <c r="H25" s="64">
        <f t="shared" ref="H25:H50" si="6">F25+G25</f>
        <v>3</v>
      </c>
      <c r="I25" s="115"/>
      <c r="J25" s="64">
        <f t="shared" si="2"/>
        <v>3</v>
      </c>
      <c r="K25" s="118">
        <v>1</v>
      </c>
      <c r="L25" s="118">
        <v>0</v>
      </c>
      <c r="M25" s="78">
        <f t="shared" si="5"/>
        <v>1</v>
      </c>
      <c r="N25" s="118">
        <v>0</v>
      </c>
    </row>
    <row r="26" spans="2:14">
      <c r="B26" s="68" t="s">
        <v>7</v>
      </c>
      <c r="C26" s="73"/>
      <c r="D26" s="77"/>
      <c r="E26" s="70">
        <v>11</v>
      </c>
      <c r="F26" s="116">
        <v>14</v>
      </c>
      <c r="G26" s="116"/>
      <c r="H26" s="64">
        <f t="shared" si="6"/>
        <v>14</v>
      </c>
      <c r="I26" s="115"/>
      <c r="J26" s="64">
        <f t="shared" si="2"/>
        <v>14</v>
      </c>
      <c r="K26" s="118">
        <v>2</v>
      </c>
      <c r="L26" s="118">
        <v>0</v>
      </c>
      <c r="M26" s="78">
        <f t="shared" si="5"/>
        <v>2</v>
      </c>
      <c r="N26" s="118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16">
        <v>28</v>
      </c>
      <c r="G27" s="116"/>
      <c r="H27" s="64">
        <f t="shared" si="6"/>
        <v>28</v>
      </c>
      <c r="I27" s="115"/>
      <c r="J27" s="64">
        <f t="shared" si="2"/>
        <v>28</v>
      </c>
      <c r="K27" s="118">
        <v>0</v>
      </c>
      <c r="L27" s="118">
        <v>0</v>
      </c>
      <c r="M27" s="78">
        <f t="shared" si="5"/>
        <v>0</v>
      </c>
      <c r="N27" s="118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16">
        <v>4</v>
      </c>
      <c r="G28" s="116"/>
      <c r="H28" s="64">
        <f t="shared" si="6"/>
        <v>4</v>
      </c>
      <c r="I28" s="115"/>
      <c r="J28" s="64">
        <f t="shared" si="2"/>
        <v>4</v>
      </c>
      <c r="K28" s="118">
        <v>0</v>
      </c>
      <c r="L28" s="118">
        <v>0</v>
      </c>
      <c r="M28" s="78">
        <f t="shared" si="5"/>
        <v>0</v>
      </c>
      <c r="N28" s="118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6">
        <v>49</v>
      </c>
      <c r="G29" s="116"/>
      <c r="H29" s="64">
        <f t="shared" si="6"/>
        <v>49</v>
      </c>
      <c r="I29" s="115"/>
      <c r="J29" s="64">
        <f t="shared" si="2"/>
        <v>49</v>
      </c>
      <c r="K29" s="118">
        <v>0</v>
      </c>
      <c r="L29" s="118">
        <v>0</v>
      </c>
      <c r="M29" s="78">
        <f t="shared" si="5"/>
        <v>0</v>
      </c>
      <c r="N29" s="118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16">
        <v>36</v>
      </c>
      <c r="G30" s="116"/>
      <c r="H30" s="64">
        <f t="shared" si="6"/>
        <v>36</v>
      </c>
      <c r="I30" s="115"/>
      <c r="J30" s="64">
        <f t="shared" si="2"/>
        <v>36</v>
      </c>
      <c r="K30" s="118">
        <v>0</v>
      </c>
      <c r="L30" s="118">
        <v>0</v>
      </c>
      <c r="M30" s="78">
        <f t="shared" si="5"/>
        <v>0</v>
      </c>
      <c r="N30" s="118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16">
        <v>26</v>
      </c>
      <c r="G31" s="116"/>
      <c r="H31" s="64">
        <f t="shared" si="6"/>
        <v>26</v>
      </c>
      <c r="I31" s="115"/>
      <c r="J31" s="64">
        <f t="shared" si="2"/>
        <v>26</v>
      </c>
      <c r="K31" s="118">
        <v>0</v>
      </c>
      <c r="L31" s="118">
        <v>1</v>
      </c>
      <c r="M31" s="78">
        <f t="shared" si="5"/>
        <v>1</v>
      </c>
      <c r="N31" s="118">
        <v>2</v>
      </c>
    </row>
    <row r="32" spans="2:14">
      <c r="B32" s="68" t="s">
        <v>9</v>
      </c>
      <c r="C32" s="74"/>
      <c r="D32" s="77"/>
      <c r="E32" s="70">
        <v>5</v>
      </c>
      <c r="F32" s="116">
        <v>48</v>
      </c>
      <c r="G32" s="116"/>
      <c r="H32" s="64">
        <f t="shared" si="6"/>
        <v>48</v>
      </c>
      <c r="I32" s="115"/>
      <c r="J32" s="64">
        <f t="shared" si="2"/>
        <v>48</v>
      </c>
      <c r="K32" s="118">
        <v>1</v>
      </c>
      <c r="L32" s="118">
        <v>0</v>
      </c>
      <c r="M32" s="78">
        <f t="shared" si="5"/>
        <v>1</v>
      </c>
      <c r="N32" s="118">
        <v>0</v>
      </c>
    </row>
    <row r="33" spans="2:14">
      <c r="B33" s="68"/>
      <c r="C33" s="68"/>
      <c r="D33" s="77"/>
      <c r="E33" s="70">
        <v>4</v>
      </c>
      <c r="F33" s="116">
        <v>30</v>
      </c>
      <c r="G33" s="116"/>
      <c r="H33" s="64">
        <f t="shared" si="6"/>
        <v>30</v>
      </c>
      <c r="I33" s="115"/>
      <c r="J33" s="64">
        <f t="shared" si="2"/>
        <v>30</v>
      </c>
      <c r="K33" s="118">
        <v>2</v>
      </c>
      <c r="L33" s="118">
        <v>0</v>
      </c>
      <c r="M33" s="78">
        <f t="shared" si="5"/>
        <v>2</v>
      </c>
      <c r="N33" s="118">
        <v>0</v>
      </c>
    </row>
    <row r="34" spans="2:14">
      <c r="B34" s="68"/>
      <c r="C34" s="68" t="s">
        <v>1</v>
      </c>
      <c r="D34" s="77"/>
      <c r="E34" s="70">
        <v>3</v>
      </c>
      <c r="F34" s="116">
        <v>0</v>
      </c>
      <c r="G34" s="116">
        <v>6</v>
      </c>
      <c r="H34" s="64">
        <f t="shared" si="6"/>
        <v>6</v>
      </c>
      <c r="I34" s="115"/>
      <c r="J34" s="64">
        <f t="shared" si="2"/>
        <v>6</v>
      </c>
      <c r="K34" s="118">
        <v>0</v>
      </c>
      <c r="L34" s="118">
        <v>0</v>
      </c>
      <c r="M34" s="78">
        <f t="shared" si="5"/>
        <v>0</v>
      </c>
      <c r="N34" s="118">
        <v>0</v>
      </c>
    </row>
    <row r="35" spans="2:14">
      <c r="B35" s="68"/>
      <c r="C35" s="68"/>
      <c r="D35" s="77"/>
      <c r="E35" s="70">
        <v>2</v>
      </c>
      <c r="F35" s="116">
        <v>0</v>
      </c>
      <c r="G35" s="116">
        <v>5</v>
      </c>
      <c r="H35" s="64">
        <f t="shared" si="6"/>
        <v>5</v>
      </c>
      <c r="I35" s="115"/>
      <c r="J35" s="64">
        <f t="shared" si="2"/>
        <v>5</v>
      </c>
      <c r="K35" s="118">
        <v>0</v>
      </c>
      <c r="L35" s="118">
        <v>0</v>
      </c>
      <c r="M35" s="78">
        <f t="shared" si="5"/>
        <v>0</v>
      </c>
      <c r="N35" s="118">
        <v>0</v>
      </c>
    </row>
    <row r="36" spans="2:14">
      <c r="B36" s="73"/>
      <c r="C36" s="73"/>
      <c r="D36" s="77"/>
      <c r="E36" s="74">
        <v>1</v>
      </c>
      <c r="F36" s="116">
        <v>0</v>
      </c>
      <c r="G36" s="116">
        <v>52</v>
      </c>
      <c r="H36" s="64">
        <f t="shared" si="6"/>
        <v>52</v>
      </c>
      <c r="I36" s="116">
        <v>98</v>
      </c>
      <c r="J36" s="64">
        <f>H36+I36</f>
        <v>150</v>
      </c>
      <c r="K36" s="118">
        <v>0</v>
      </c>
      <c r="L36" s="118">
        <v>2</v>
      </c>
      <c r="M36" s="78">
        <f t="shared" si="5"/>
        <v>2</v>
      </c>
      <c r="N36" s="118">
        <v>4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685</v>
      </c>
      <c r="G37" s="64">
        <f t="shared" si="7"/>
        <v>63</v>
      </c>
      <c r="H37" s="80">
        <f t="shared" si="7"/>
        <v>748</v>
      </c>
      <c r="I37" s="81">
        <f t="shared" si="7"/>
        <v>98</v>
      </c>
      <c r="J37" s="75">
        <f t="shared" si="7"/>
        <v>846</v>
      </c>
      <c r="K37" s="76">
        <f t="shared" si="7"/>
        <v>300</v>
      </c>
      <c r="L37" s="64">
        <f t="shared" si="7"/>
        <v>98</v>
      </c>
      <c r="M37" s="75">
        <f t="shared" si="7"/>
        <v>398</v>
      </c>
      <c r="N37" s="76">
        <f t="shared" si="7"/>
        <v>121</v>
      </c>
    </row>
    <row r="38" spans="2:14">
      <c r="B38" s="74"/>
      <c r="C38" s="74"/>
      <c r="D38" s="82"/>
      <c r="E38" s="70">
        <v>13</v>
      </c>
      <c r="F38" s="116">
        <v>1</v>
      </c>
      <c r="G38" s="116"/>
      <c r="H38" s="64">
        <f t="shared" si="6"/>
        <v>1</v>
      </c>
      <c r="I38" s="115"/>
      <c r="J38" s="64">
        <f t="shared" si="2"/>
        <v>1</v>
      </c>
      <c r="K38" s="118">
        <v>2</v>
      </c>
      <c r="L38" s="118">
        <v>1</v>
      </c>
      <c r="M38" s="78">
        <f>K38+L38</f>
        <v>3</v>
      </c>
      <c r="N38" s="117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6">
        <v>0</v>
      </c>
      <c r="G39" s="116"/>
      <c r="H39" s="64">
        <f t="shared" si="6"/>
        <v>0</v>
      </c>
      <c r="I39" s="115"/>
      <c r="J39" s="64">
        <f t="shared" si="2"/>
        <v>0</v>
      </c>
      <c r="K39" s="118">
        <v>0</v>
      </c>
      <c r="L39" s="118">
        <v>0</v>
      </c>
      <c r="M39" s="78">
        <f t="shared" ref="M39:M50" si="8">K39+L39</f>
        <v>0</v>
      </c>
      <c r="N39" s="118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16">
        <v>0</v>
      </c>
      <c r="G40" s="116"/>
      <c r="H40" s="64">
        <f t="shared" si="6"/>
        <v>0</v>
      </c>
      <c r="I40" s="115"/>
      <c r="J40" s="64">
        <f t="shared" si="2"/>
        <v>0</v>
      </c>
      <c r="K40" s="118">
        <v>0</v>
      </c>
      <c r="L40" s="118">
        <v>0</v>
      </c>
      <c r="M40" s="78">
        <f t="shared" si="8"/>
        <v>0</v>
      </c>
      <c r="N40" s="118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16">
        <v>1</v>
      </c>
      <c r="G41" s="116"/>
      <c r="H41" s="64">
        <f t="shared" si="6"/>
        <v>1</v>
      </c>
      <c r="I41" s="115"/>
      <c r="J41" s="64">
        <f t="shared" si="2"/>
        <v>1</v>
      </c>
      <c r="K41" s="118">
        <v>0</v>
      </c>
      <c r="L41" s="118">
        <v>0</v>
      </c>
      <c r="M41" s="78">
        <f t="shared" si="8"/>
        <v>0</v>
      </c>
      <c r="N41" s="118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16">
        <v>0</v>
      </c>
      <c r="G42" s="116"/>
      <c r="H42" s="64">
        <f t="shared" si="6"/>
        <v>0</v>
      </c>
      <c r="I42" s="115"/>
      <c r="J42" s="64">
        <f t="shared" si="2"/>
        <v>0</v>
      </c>
      <c r="K42" s="118">
        <v>0</v>
      </c>
      <c r="L42" s="118">
        <v>0</v>
      </c>
      <c r="M42" s="78">
        <f t="shared" si="8"/>
        <v>0</v>
      </c>
      <c r="N42" s="118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6">
        <v>0</v>
      </c>
      <c r="G43" s="116"/>
      <c r="H43" s="64">
        <f t="shared" si="6"/>
        <v>0</v>
      </c>
      <c r="I43" s="115"/>
      <c r="J43" s="64">
        <f t="shared" si="2"/>
        <v>0</v>
      </c>
      <c r="K43" s="118">
        <v>0</v>
      </c>
      <c r="L43" s="118">
        <v>0</v>
      </c>
      <c r="M43" s="78">
        <f t="shared" si="8"/>
        <v>0</v>
      </c>
      <c r="N43" s="118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16">
        <v>0</v>
      </c>
      <c r="G44" s="116"/>
      <c r="H44" s="64">
        <f t="shared" si="6"/>
        <v>0</v>
      </c>
      <c r="I44" s="115"/>
      <c r="J44" s="64">
        <f t="shared" si="2"/>
        <v>0</v>
      </c>
      <c r="K44" s="118">
        <v>0</v>
      </c>
      <c r="L44" s="118">
        <v>0</v>
      </c>
      <c r="M44" s="78">
        <f t="shared" si="8"/>
        <v>0</v>
      </c>
      <c r="N44" s="118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16">
        <v>0</v>
      </c>
      <c r="G45" s="116"/>
      <c r="H45" s="64">
        <f t="shared" si="6"/>
        <v>0</v>
      </c>
      <c r="I45" s="115"/>
      <c r="J45" s="64">
        <f t="shared" si="2"/>
        <v>0</v>
      </c>
      <c r="K45" s="118">
        <v>0</v>
      </c>
      <c r="L45" s="118">
        <v>0</v>
      </c>
      <c r="M45" s="78">
        <f t="shared" si="8"/>
        <v>0</v>
      </c>
      <c r="N45" s="118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16">
        <v>0</v>
      </c>
      <c r="G46" s="116"/>
      <c r="H46" s="64">
        <f t="shared" si="6"/>
        <v>0</v>
      </c>
      <c r="I46" s="115"/>
      <c r="J46" s="64">
        <f t="shared" si="2"/>
        <v>0</v>
      </c>
      <c r="K46" s="118">
        <v>0</v>
      </c>
      <c r="L46" s="118">
        <v>0</v>
      </c>
      <c r="M46" s="78">
        <f t="shared" si="8"/>
        <v>0</v>
      </c>
      <c r="N46" s="118">
        <v>0</v>
      </c>
    </row>
    <row r="47" spans="2:14">
      <c r="B47" s="68"/>
      <c r="C47" s="68"/>
      <c r="D47" s="77" t="s">
        <v>7</v>
      </c>
      <c r="E47" s="70">
        <v>4</v>
      </c>
      <c r="F47" s="116">
        <v>0</v>
      </c>
      <c r="G47" s="116"/>
      <c r="H47" s="64">
        <f t="shared" si="6"/>
        <v>0</v>
      </c>
      <c r="I47" s="115"/>
      <c r="J47" s="64">
        <f t="shared" si="2"/>
        <v>0</v>
      </c>
      <c r="K47" s="118">
        <v>0</v>
      </c>
      <c r="L47" s="118">
        <v>0</v>
      </c>
      <c r="M47" s="78">
        <f t="shared" si="8"/>
        <v>0</v>
      </c>
      <c r="N47" s="118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16">
        <v>0</v>
      </c>
      <c r="G48" s="116">
        <v>0</v>
      </c>
      <c r="H48" s="64">
        <f t="shared" si="6"/>
        <v>0</v>
      </c>
      <c r="I48" s="115"/>
      <c r="J48" s="64">
        <f t="shared" si="2"/>
        <v>0</v>
      </c>
      <c r="K48" s="118">
        <v>0</v>
      </c>
      <c r="L48" s="118">
        <v>0</v>
      </c>
      <c r="M48" s="78">
        <f t="shared" si="8"/>
        <v>0</v>
      </c>
      <c r="N48" s="118">
        <v>0</v>
      </c>
    </row>
    <row r="49" spans="2:14">
      <c r="B49" s="68"/>
      <c r="C49" s="68"/>
      <c r="D49" s="77" t="s">
        <v>3</v>
      </c>
      <c r="E49" s="70">
        <v>2</v>
      </c>
      <c r="F49" s="116">
        <v>0</v>
      </c>
      <c r="G49" s="116">
        <v>0</v>
      </c>
      <c r="H49" s="64">
        <f t="shared" si="6"/>
        <v>0</v>
      </c>
      <c r="I49" s="115"/>
      <c r="J49" s="64">
        <f t="shared" si="2"/>
        <v>0</v>
      </c>
      <c r="K49" s="118">
        <v>0</v>
      </c>
      <c r="L49" s="118">
        <v>0</v>
      </c>
      <c r="M49" s="78">
        <f t="shared" si="8"/>
        <v>0</v>
      </c>
      <c r="N49" s="118">
        <v>0</v>
      </c>
    </row>
    <row r="50" spans="2:14">
      <c r="B50" s="73"/>
      <c r="C50" s="77"/>
      <c r="D50" s="73"/>
      <c r="E50" s="74">
        <v>1</v>
      </c>
      <c r="F50" s="116">
        <v>0</v>
      </c>
      <c r="G50" s="116">
        <v>0</v>
      </c>
      <c r="H50" s="83">
        <f t="shared" si="6"/>
        <v>0</v>
      </c>
      <c r="I50" s="116">
        <v>8</v>
      </c>
      <c r="J50" s="83">
        <f t="shared" si="2"/>
        <v>8</v>
      </c>
      <c r="K50" s="118">
        <v>0</v>
      </c>
      <c r="L50" s="118">
        <v>0</v>
      </c>
      <c r="M50" s="84">
        <f t="shared" si="8"/>
        <v>0</v>
      </c>
      <c r="N50" s="118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8</v>
      </c>
      <c r="J51" s="64">
        <f t="shared" si="9"/>
        <v>10</v>
      </c>
      <c r="K51" s="64">
        <f t="shared" si="9"/>
        <v>2</v>
      </c>
      <c r="L51" s="64">
        <f t="shared" si="9"/>
        <v>1</v>
      </c>
      <c r="M51" s="64">
        <f t="shared" si="9"/>
        <v>3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7">
        <v>3</v>
      </c>
      <c r="L52" s="117">
        <v>4</v>
      </c>
      <c r="M52" s="115">
        <v>7</v>
      </c>
      <c r="N52" s="117">
        <v>6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1095</v>
      </c>
      <c r="G53" s="85">
        <f t="shared" ref="G53:J53" si="10">+G23+G37+G51+G52</f>
        <v>127</v>
      </c>
      <c r="H53" s="85">
        <f t="shared" si="10"/>
        <v>1222</v>
      </c>
      <c r="I53" s="85">
        <f t="shared" si="10"/>
        <v>135</v>
      </c>
      <c r="J53" s="85">
        <f t="shared" si="10"/>
        <v>1357</v>
      </c>
      <c r="K53" s="85">
        <f>+K23+K37+K51+K52</f>
        <v>501</v>
      </c>
      <c r="L53" s="85">
        <f t="shared" ref="L53:N53" si="11">+L23+L37+L51+L52</f>
        <v>143</v>
      </c>
      <c r="M53" s="85">
        <f t="shared" si="11"/>
        <v>644</v>
      </c>
      <c r="N53" s="85">
        <f t="shared" si="11"/>
        <v>177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"/>
    <protectedRange sqref="I10:I22" name="dados a serem preenchidos pelos TRTs_1"/>
    <protectedRange sqref="K10:L22" name="dados a serem preenchidos pelos TRTs_2"/>
    <protectedRange sqref="N10:N22" name="dados a serem preenchidos pelos TRTs_3"/>
    <protectedRange sqref="F24:G36" name="dados a serem preenchidos pelos TRTs_4"/>
    <protectedRange sqref="I24:I36" name="dados a serem preenchidos pelos TRTs_5"/>
    <protectedRange sqref="K24:L36" name="dados a serem preenchidos pelos TRTs_6"/>
    <protectedRange sqref="N24:N36" name="dados a serem preenchidos pelos TRTs_7"/>
    <protectedRange sqref="F38:G50" name="dados a serem preenchidos pelos TRTs_8"/>
    <protectedRange sqref="I38:I50" name="dados a serem preenchidos pelos TRTs_9"/>
    <protectedRange sqref="K38:L50" name="dados a serem preenchidos pelos TRTs_10"/>
    <protectedRange sqref="N38:N50" name="dados a serem preenchidos pelos TRTs_11"/>
    <protectedRange sqref="F52:N52" name="dados a serem preenchidos pelos TRTs_1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54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461</v>
      </c>
      <c r="G10" s="65">
        <v>0</v>
      </c>
      <c r="H10" s="64">
        <f>F10+G10</f>
        <v>461</v>
      </c>
      <c r="I10" s="65">
        <v>0</v>
      </c>
      <c r="J10" s="64">
        <f>H10+I10</f>
        <v>461</v>
      </c>
      <c r="K10" s="79">
        <v>297</v>
      </c>
      <c r="L10" s="79">
        <v>36</v>
      </c>
      <c r="M10" s="67">
        <f t="shared" ref="M10:M12" si="0">K10+L10</f>
        <v>333</v>
      </c>
      <c r="N10" s="79">
        <v>40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82</v>
      </c>
      <c r="G11" s="65">
        <v>0</v>
      </c>
      <c r="H11" s="64">
        <f t="shared" ref="H11:H22" si="1">F11+G11</f>
        <v>82</v>
      </c>
      <c r="I11" s="65">
        <v>0</v>
      </c>
      <c r="J11" s="64">
        <f t="shared" ref="J11:J50" si="2">H11+I11</f>
        <v>82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46</v>
      </c>
      <c r="G12" s="65">
        <v>0</v>
      </c>
      <c r="H12" s="64">
        <f t="shared" si="1"/>
        <v>46</v>
      </c>
      <c r="I12" s="65">
        <v>0</v>
      </c>
      <c r="J12" s="64">
        <f t="shared" si="2"/>
        <v>46</v>
      </c>
      <c r="K12" s="79">
        <v>0</v>
      </c>
      <c r="L12" s="79">
        <v>0</v>
      </c>
      <c r="M12" s="67">
        <f t="shared" si="0"/>
        <v>0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56</v>
      </c>
      <c r="G13" s="65">
        <v>0</v>
      </c>
      <c r="H13" s="64">
        <f t="shared" si="1"/>
        <v>56</v>
      </c>
      <c r="I13" s="65">
        <v>0</v>
      </c>
      <c r="J13" s="64">
        <f t="shared" si="2"/>
        <v>56</v>
      </c>
      <c r="K13" s="79">
        <v>1</v>
      </c>
      <c r="L13" s="79">
        <v>0</v>
      </c>
      <c r="M13" s="67">
        <f>K13+L13</f>
        <v>1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44</v>
      </c>
      <c r="G14" s="65">
        <v>0</v>
      </c>
      <c r="H14" s="64">
        <f t="shared" si="1"/>
        <v>44</v>
      </c>
      <c r="I14" s="65">
        <v>0</v>
      </c>
      <c r="J14" s="64">
        <f t="shared" si="2"/>
        <v>44</v>
      </c>
      <c r="K14" s="79">
        <v>2</v>
      </c>
      <c r="L14" s="79">
        <v>0</v>
      </c>
      <c r="M14" s="67">
        <f t="shared" ref="M14:M22" si="3">K14+L14</f>
        <v>2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91</v>
      </c>
      <c r="G15" s="65">
        <v>0</v>
      </c>
      <c r="H15" s="64">
        <f t="shared" si="1"/>
        <v>91</v>
      </c>
      <c r="I15" s="65">
        <v>0</v>
      </c>
      <c r="J15" s="64">
        <f t="shared" si="2"/>
        <v>91</v>
      </c>
      <c r="K15" s="79">
        <v>1</v>
      </c>
      <c r="L15" s="79">
        <v>0</v>
      </c>
      <c r="M15" s="67">
        <f t="shared" si="3"/>
        <v>1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40</v>
      </c>
      <c r="G16" s="65">
        <v>0</v>
      </c>
      <c r="H16" s="64">
        <f t="shared" si="1"/>
        <v>40</v>
      </c>
      <c r="I16" s="65">
        <v>0</v>
      </c>
      <c r="J16" s="64">
        <f t="shared" si="2"/>
        <v>40</v>
      </c>
      <c r="K16" s="79">
        <v>0</v>
      </c>
      <c r="L16" s="79">
        <v>1</v>
      </c>
      <c r="M16" s="67">
        <f t="shared" si="3"/>
        <v>1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11</v>
      </c>
      <c r="G17" s="65">
        <v>0</v>
      </c>
      <c r="H17" s="64">
        <f t="shared" si="1"/>
        <v>11</v>
      </c>
      <c r="I17" s="65">
        <v>0</v>
      </c>
      <c r="J17" s="64">
        <f t="shared" si="2"/>
        <v>11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28</v>
      </c>
      <c r="G18" s="65">
        <v>0</v>
      </c>
      <c r="H18" s="64">
        <f t="shared" si="1"/>
        <v>28</v>
      </c>
      <c r="I18" s="65">
        <v>0</v>
      </c>
      <c r="J18" s="64">
        <f t="shared" si="2"/>
        <v>28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17</v>
      </c>
      <c r="G19" s="65">
        <v>0</v>
      </c>
      <c r="H19" s="64">
        <f t="shared" si="1"/>
        <v>17</v>
      </c>
      <c r="I19" s="65">
        <v>0</v>
      </c>
      <c r="J19" s="64">
        <f t="shared" si="2"/>
        <v>17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11</v>
      </c>
      <c r="H20" s="64">
        <f t="shared" si="1"/>
        <v>11</v>
      </c>
      <c r="I20" s="65">
        <v>0</v>
      </c>
      <c r="J20" s="64">
        <f t="shared" si="2"/>
        <v>11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4</v>
      </c>
      <c r="H21" s="64">
        <f t="shared" si="1"/>
        <v>4</v>
      </c>
      <c r="I21" s="65">
        <v>0</v>
      </c>
      <c r="J21" s="64">
        <f t="shared" si="2"/>
        <v>4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23</v>
      </c>
      <c r="H22" s="64">
        <f t="shared" si="1"/>
        <v>23</v>
      </c>
      <c r="I22" s="65">
        <v>66</v>
      </c>
      <c r="J22" s="64">
        <f t="shared" si="2"/>
        <v>89</v>
      </c>
      <c r="K22" s="79">
        <v>0</v>
      </c>
      <c r="L22" s="79">
        <v>1</v>
      </c>
      <c r="M22" s="67">
        <f t="shared" si="3"/>
        <v>1</v>
      </c>
      <c r="N22" s="79">
        <v>1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876</v>
      </c>
      <c r="G23" s="64">
        <f>SUM(G10:G22)</f>
        <v>38</v>
      </c>
      <c r="H23" s="75">
        <f>SUM(H10:H22)</f>
        <v>914</v>
      </c>
      <c r="I23" s="64">
        <f t="shared" ref="I23:N23" si="4">SUM(I10:I22)</f>
        <v>66</v>
      </c>
      <c r="J23" s="75">
        <f>SUM(J10:J22)</f>
        <v>980</v>
      </c>
      <c r="K23" s="76">
        <f>SUM(K10:K22)</f>
        <v>301</v>
      </c>
      <c r="L23" s="76">
        <f>SUM(L10:L22)</f>
        <v>38</v>
      </c>
      <c r="M23" s="64">
        <f t="shared" si="4"/>
        <v>339</v>
      </c>
      <c r="N23" s="64">
        <f t="shared" si="4"/>
        <v>42</v>
      </c>
    </row>
    <row r="24" spans="2:14">
      <c r="B24" s="68"/>
      <c r="C24" s="68"/>
      <c r="D24" s="77"/>
      <c r="E24" s="73">
        <v>13</v>
      </c>
      <c r="F24" s="65">
        <v>885</v>
      </c>
      <c r="G24" s="65">
        <v>0</v>
      </c>
      <c r="H24" s="64">
        <f>F24+G24</f>
        <v>885</v>
      </c>
      <c r="I24" s="65">
        <v>0</v>
      </c>
      <c r="J24" s="64">
        <f t="shared" si="2"/>
        <v>885</v>
      </c>
      <c r="K24" s="79">
        <v>386</v>
      </c>
      <c r="L24" s="79">
        <v>58</v>
      </c>
      <c r="M24" s="78">
        <f t="shared" ref="M24:M36" si="5">K24+L24</f>
        <v>444</v>
      </c>
      <c r="N24" s="79">
        <v>63</v>
      </c>
    </row>
    <row r="25" spans="2:14">
      <c r="B25" s="68"/>
      <c r="C25" s="68" t="s">
        <v>0</v>
      </c>
      <c r="D25" s="77"/>
      <c r="E25" s="70">
        <v>12</v>
      </c>
      <c r="F25" s="65">
        <v>72</v>
      </c>
      <c r="G25" s="65">
        <v>0</v>
      </c>
      <c r="H25" s="64">
        <f t="shared" ref="H25:H50" si="6">F25+G25</f>
        <v>72</v>
      </c>
      <c r="I25" s="65">
        <v>0</v>
      </c>
      <c r="J25" s="64">
        <f t="shared" si="2"/>
        <v>72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35</v>
      </c>
      <c r="G26" s="65">
        <v>0</v>
      </c>
      <c r="H26" s="64">
        <f t="shared" si="6"/>
        <v>35</v>
      </c>
      <c r="I26" s="65">
        <v>0</v>
      </c>
      <c r="J26" s="64">
        <f t="shared" si="2"/>
        <v>35</v>
      </c>
      <c r="K26" s="79">
        <v>2</v>
      </c>
      <c r="L26" s="79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60</v>
      </c>
      <c r="G27" s="65">
        <v>0</v>
      </c>
      <c r="H27" s="64">
        <f t="shared" si="6"/>
        <v>60</v>
      </c>
      <c r="I27" s="65">
        <v>0</v>
      </c>
      <c r="J27" s="64">
        <f t="shared" si="2"/>
        <v>60</v>
      </c>
      <c r="K27" s="79">
        <v>3</v>
      </c>
      <c r="L27" s="79">
        <v>0</v>
      </c>
      <c r="M27" s="78">
        <f t="shared" si="5"/>
        <v>3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52</v>
      </c>
      <c r="G28" s="65">
        <v>0</v>
      </c>
      <c r="H28" s="64">
        <f t="shared" si="6"/>
        <v>52</v>
      </c>
      <c r="I28" s="65">
        <v>0</v>
      </c>
      <c r="J28" s="64">
        <f t="shared" si="2"/>
        <v>52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49</v>
      </c>
      <c r="G29" s="65">
        <v>0</v>
      </c>
      <c r="H29" s="64">
        <f t="shared" si="6"/>
        <v>49</v>
      </c>
      <c r="I29" s="65">
        <v>0</v>
      </c>
      <c r="J29" s="64">
        <f t="shared" si="2"/>
        <v>49</v>
      </c>
      <c r="K29" s="79">
        <v>1</v>
      </c>
      <c r="L29" s="79">
        <v>1</v>
      </c>
      <c r="M29" s="78">
        <f t="shared" si="5"/>
        <v>2</v>
      </c>
      <c r="N29" s="79">
        <v>1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54</v>
      </c>
      <c r="G30" s="65">
        <v>0</v>
      </c>
      <c r="H30" s="64">
        <f t="shared" si="6"/>
        <v>54</v>
      </c>
      <c r="I30" s="65">
        <v>0</v>
      </c>
      <c r="J30" s="64">
        <f t="shared" si="2"/>
        <v>54</v>
      </c>
      <c r="K30" s="79">
        <v>2</v>
      </c>
      <c r="L30" s="79">
        <v>1</v>
      </c>
      <c r="M30" s="78">
        <f t="shared" si="5"/>
        <v>3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26</v>
      </c>
      <c r="G31" s="65">
        <v>0</v>
      </c>
      <c r="H31" s="64">
        <f t="shared" si="6"/>
        <v>26</v>
      </c>
      <c r="I31" s="65">
        <v>0</v>
      </c>
      <c r="J31" s="64">
        <f t="shared" si="2"/>
        <v>26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38</v>
      </c>
      <c r="G32" s="65">
        <v>0</v>
      </c>
      <c r="H32" s="64">
        <f t="shared" si="6"/>
        <v>38</v>
      </c>
      <c r="I32" s="65">
        <v>0</v>
      </c>
      <c r="J32" s="64">
        <f t="shared" si="2"/>
        <v>38</v>
      </c>
      <c r="K32" s="79">
        <v>1</v>
      </c>
      <c r="L32" s="79">
        <v>1</v>
      </c>
      <c r="M32" s="78">
        <f t="shared" si="5"/>
        <v>2</v>
      </c>
      <c r="N32" s="79">
        <v>1</v>
      </c>
    </row>
    <row r="33" spans="2:14">
      <c r="B33" s="68"/>
      <c r="C33" s="68"/>
      <c r="D33" s="77"/>
      <c r="E33" s="70">
        <v>4</v>
      </c>
      <c r="F33" s="65">
        <v>35</v>
      </c>
      <c r="G33" s="65">
        <v>0</v>
      </c>
      <c r="H33" s="64">
        <f t="shared" si="6"/>
        <v>35</v>
      </c>
      <c r="I33" s="65">
        <v>0</v>
      </c>
      <c r="J33" s="64">
        <f t="shared" si="2"/>
        <v>35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7</v>
      </c>
      <c r="H34" s="64">
        <f t="shared" si="6"/>
        <v>7</v>
      </c>
      <c r="I34" s="65">
        <v>0</v>
      </c>
      <c r="J34" s="64">
        <f t="shared" si="2"/>
        <v>7</v>
      </c>
      <c r="K34" s="79">
        <v>1</v>
      </c>
      <c r="L34" s="79">
        <v>0</v>
      </c>
      <c r="M34" s="78">
        <f t="shared" si="5"/>
        <v>1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7</v>
      </c>
      <c r="H35" s="64">
        <f t="shared" si="6"/>
        <v>7</v>
      </c>
      <c r="I35" s="65">
        <v>0</v>
      </c>
      <c r="J35" s="64">
        <f t="shared" si="2"/>
        <v>7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17</v>
      </c>
      <c r="H36" s="64">
        <f t="shared" si="6"/>
        <v>17</v>
      </c>
      <c r="I36" s="65">
        <v>135</v>
      </c>
      <c r="J36" s="64">
        <f>H36+I36</f>
        <v>152</v>
      </c>
      <c r="K36" s="79">
        <v>1</v>
      </c>
      <c r="L36" s="79">
        <v>1</v>
      </c>
      <c r="M36" s="78">
        <f t="shared" si="5"/>
        <v>2</v>
      </c>
      <c r="N36" s="79">
        <v>1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1306</v>
      </c>
      <c r="G37" s="64">
        <f t="shared" si="7"/>
        <v>31</v>
      </c>
      <c r="H37" s="80">
        <f t="shared" si="7"/>
        <v>1337</v>
      </c>
      <c r="I37" s="81">
        <f t="shared" si="7"/>
        <v>135</v>
      </c>
      <c r="J37" s="75">
        <f t="shared" si="7"/>
        <v>1472</v>
      </c>
      <c r="K37" s="76">
        <f t="shared" si="7"/>
        <v>398</v>
      </c>
      <c r="L37" s="64">
        <f t="shared" si="7"/>
        <v>62</v>
      </c>
      <c r="M37" s="75">
        <f t="shared" si="7"/>
        <v>460</v>
      </c>
      <c r="N37" s="76">
        <f t="shared" si="7"/>
        <v>67</v>
      </c>
    </row>
    <row r="38" spans="2:14">
      <c r="B38" s="74"/>
      <c r="C38" s="74"/>
      <c r="D38" s="82"/>
      <c r="E38" s="70">
        <v>13</v>
      </c>
      <c r="F38" s="65">
        <v>13</v>
      </c>
      <c r="G38" s="65">
        <v>0</v>
      </c>
      <c r="H38" s="64">
        <f t="shared" si="6"/>
        <v>13</v>
      </c>
      <c r="I38" s="65">
        <v>0</v>
      </c>
      <c r="J38" s="64">
        <f t="shared" si="2"/>
        <v>13</v>
      </c>
      <c r="K38" s="79">
        <v>1</v>
      </c>
      <c r="L38" s="79">
        <v>0</v>
      </c>
      <c r="M38" s="78">
        <f>K38+L38</f>
        <v>1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1</v>
      </c>
      <c r="L39" s="79">
        <v>0</v>
      </c>
      <c r="M39" s="78">
        <f t="shared" ref="M39:M50" si="8">K39+L39</f>
        <v>1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1</v>
      </c>
      <c r="L46" s="79">
        <v>0</v>
      </c>
      <c r="M46" s="78">
        <f t="shared" si="8"/>
        <v>1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13</v>
      </c>
      <c r="J50" s="83">
        <f t="shared" si="2"/>
        <v>13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13</v>
      </c>
      <c r="G51" s="64">
        <f t="shared" si="9"/>
        <v>0</v>
      </c>
      <c r="H51" s="64">
        <f t="shared" si="9"/>
        <v>13</v>
      </c>
      <c r="I51" s="64">
        <f t="shared" si="9"/>
        <v>13</v>
      </c>
      <c r="J51" s="64">
        <f t="shared" si="9"/>
        <v>26</v>
      </c>
      <c r="K51" s="64">
        <f t="shared" si="9"/>
        <v>3</v>
      </c>
      <c r="L51" s="64">
        <f t="shared" si="9"/>
        <v>0</v>
      </c>
      <c r="M51" s="64">
        <f t="shared" si="9"/>
        <v>3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3</v>
      </c>
      <c r="M52" s="65">
        <v>3</v>
      </c>
      <c r="N52" s="65">
        <v>6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2195</v>
      </c>
      <c r="G53" s="85">
        <f t="shared" ref="G53:J53" si="10">+G23+G37+G51+G52</f>
        <v>69</v>
      </c>
      <c r="H53" s="85">
        <f t="shared" si="10"/>
        <v>2264</v>
      </c>
      <c r="I53" s="85">
        <f t="shared" si="10"/>
        <v>214</v>
      </c>
      <c r="J53" s="85">
        <f t="shared" si="10"/>
        <v>2478</v>
      </c>
      <c r="K53" s="85">
        <f>+K23+K37+K51+K52</f>
        <v>702</v>
      </c>
      <c r="L53" s="85">
        <f t="shared" ref="L53:N53" si="11">+L23+L37+L51+L52</f>
        <v>103</v>
      </c>
      <c r="M53" s="85">
        <f t="shared" si="11"/>
        <v>805</v>
      </c>
      <c r="N53" s="85">
        <f t="shared" si="11"/>
        <v>115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4"/>
    <protectedRange sqref="N10:N22" name="dados a serem preenchidos pelos TRTs_1_5"/>
    <protectedRange sqref="F24:G36" name="dados a serem preenchidos pelos TRTs_1_6"/>
    <protectedRange sqref="I24:I36" name="dados a serem preenchidos pelos TRTs_1_7"/>
    <protectedRange sqref="K24:L36" name="dados a serem preenchidos pelos TRTs_1_8"/>
    <protectedRange sqref="N24:N36" name="dados a serem preenchidos pelos TRTs_1_9"/>
    <protectedRange sqref="F38:G50" name="dados a serem preenchidos pelos TRTs_1_10"/>
    <protectedRange sqref="I38:I50" name="dados a serem preenchidos pelos TRTs_1_11"/>
    <protectedRange sqref="K38:L50" name="dados a serem preenchidos pelos TRTs_1_12"/>
    <protectedRange sqref="N38:N50" name="dados a serem preenchidos pelos TRTs_1_13"/>
    <protectedRange sqref="F52:N52" name="dados a serem preenchidos pelos TRTs_1_14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51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237</v>
      </c>
      <c r="G10" s="65">
        <v>4</v>
      </c>
      <c r="H10" s="64">
        <f>F10+G10</f>
        <v>241</v>
      </c>
      <c r="I10" s="65"/>
      <c r="J10" s="64">
        <f>H10+I10</f>
        <v>241</v>
      </c>
      <c r="K10" s="79">
        <v>364</v>
      </c>
      <c r="L10" s="79">
        <v>36</v>
      </c>
      <c r="M10" s="67">
        <f t="shared" ref="M10:M12" si="0">K10+L10</f>
        <v>400</v>
      </c>
      <c r="N10" s="79">
        <v>41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</v>
      </c>
      <c r="G11" s="65"/>
      <c r="H11" s="64">
        <f t="shared" ref="H11:H22" si="1">F11+G11</f>
        <v>8</v>
      </c>
      <c r="I11" s="65"/>
      <c r="J11" s="64">
        <f t="shared" ref="J11:J50" si="2">H11+I11</f>
        <v>8</v>
      </c>
      <c r="K11" s="79">
        <v>2</v>
      </c>
      <c r="L11" s="79"/>
      <c r="M11" s="67">
        <f t="shared" si="0"/>
        <v>2</v>
      </c>
      <c r="N11" s="79"/>
    </row>
    <row r="12" spans="2:14">
      <c r="B12" s="68" t="s">
        <v>2</v>
      </c>
      <c r="C12" s="71"/>
      <c r="D12" s="72" t="s">
        <v>6</v>
      </c>
      <c r="E12" s="70">
        <v>11</v>
      </c>
      <c r="F12" s="65">
        <v>20</v>
      </c>
      <c r="G12" s="65"/>
      <c r="H12" s="64">
        <f t="shared" si="1"/>
        <v>20</v>
      </c>
      <c r="I12" s="65"/>
      <c r="J12" s="64">
        <f t="shared" si="2"/>
        <v>20</v>
      </c>
      <c r="K12" s="79"/>
      <c r="L12" s="79"/>
      <c r="M12" s="67">
        <f t="shared" si="0"/>
        <v>0</v>
      </c>
      <c r="N12" s="79"/>
    </row>
    <row r="13" spans="2:14">
      <c r="B13" s="68" t="s">
        <v>1</v>
      </c>
      <c r="C13" s="69"/>
      <c r="D13" s="72" t="s">
        <v>10</v>
      </c>
      <c r="E13" s="70">
        <v>10</v>
      </c>
      <c r="F13" s="65">
        <v>3</v>
      </c>
      <c r="G13" s="65">
        <v>1</v>
      </c>
      <c r="H13" s="64">
        <f t="shared" si="1"/>
        <v>4</v>
      </c>
      <c r="I13" s="65"/>
      <c r="J13" s="64">
        <f t="shared" si="2"/>
        <v>4</v>
      </c>
      <c r="K13" s="79"/>
      <c r="L13" s="79"/>
      <c r="M13" s="67">
        <f>K13+L13</f>
        <v>0</v>
      </c>
      <c r="N13" s="79"/>
    </row>
    <row r="14" spans="2:14">
      <c r="B14" s="68" t="s">
        <v>3</v>
      </c>
      <c r="C14" s="69"/>
      <c r="D14" s="72" t="s">
        <v>25</v>
      </c>
      <c r="E14" s="70">
        <v>9</v>
      </c>
      <c r="F14" s="65">
        <v>19</v>
      </c>
      <c r="G14" s="65"/>
      <c r="H14" s="64">
        <f t="shared" si="1"/>
        <v>19</v>
      </c>
      <c r="I14" s="65"/>
      <c r="J14" s="64">
        <f t="shared" si="2"/>
        <v>19</v>
      </c>
      <c r="K14" s="79"/>
      <c r="L14" s="79"/>
      <c r="M14" s="67">
        <f t="shared" ref="M14:M22" si="3">K14+L14</f>
        <v>0</v>
      </c>
      <c r="N14" s="7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24</v>
      </c>
      <c r="G15" s="65"/>
      <c r="H15" s="64">
        <f t="shared" si="1"/>
        <v>24</v>
      </c>
      <c r="I15" s="65"/>
      <c r="J15" s="64">
        <f t="shared" si="2"/>
        <v>24</v>
      </c>
      <c r="K15" s="79"/>
      <c r="L15" s="79"/>
      <c r="M15" s="67">
        <f t="shared" si="3"/>
        <v>0</v>
      </c>
      <c r="N15" s="79"/>
    </row>
    <row r="16" spans="2:14">
      <c r="B16" s="68" t="s">
        <v>6</v>
      </c>
      <c r="C16" s="69"/>
      <c r="D16" s="72" t="s">
        <v>12</v>
      </c>
      <c r="E16" s="70">
        <v>7</v>
      </c>
      <c r="F16" s="65">
        <v>27</v>
      </c>
      <c r="G16" s="65"/>
      <c r="H16" s="64">
        <f t="shared" si="1"/>
        <v>27</v>
      </c>
      <c r="I16" s="65"/>
      <c r="J16" s="64">
        <f t="shared" si="2"/>
        <v>27</v>
      </c>
      <c r="K16" s="79"/>
      <c r="L16" s="79"/>
      <c r="M16" s="67">
        <f t="shared" si="3"/>
        <v>0</v>
      </c>
      <c r="N16" s="79"/>
    </row>
    <row r="17" spans="2:14">
      <c r="B17" s="68" t="s">
        <v>7</v>
      </c>
      <c r="C17" s="71"/>
      <c r="D17" s="72" t="s">
        <v>4</v>
      </c>
      <c r="E17" s="70">
        <v>6</v>
      </c>
      <c r="F17" s="65">
        <v>35</v>
      </c>
      <c r="G17" s="65"/>
      <c r="H17" s="64">
        <f t="shared" si="1"/>
        <v>35</v>
      </c>
      <c r="I17" s="65"/>
      <c r="J17" s="64">
        <f t="shared" si="2"/>
        <v>35</v>
      </c>
      <c r="K17" s="79"/>
      <c r="L17" s="79"/>
      <c r="M17" s="67">
        <f t="shared" si="3"/>
        <v>0</v>
      </c>
      <c r="N17" s="79"/>
    </row>
    <row r="18" spans="2:14">
      <c r="B18" s="68" t="s">
        <v>1</v>
      </c>
      <c r="C18" s="69"/>
      <c r="D18" s="72" t="s">
        <v>9</v>
      </c>
      <c r="E18" s="70">
        <v>5</v>
      </c>
      <c r="F18" s="65">
        <v>29</v>
      </c>
      <c r="G18" s="65"/>
      <c r="H18" s="64">
        <f t="shared" si="1"/>
        <v>29</v>
      </c>
      <c r="I18" s="65"/>
      <c r="J18" s="64">
        <f t="shared" si="2"/>
        <v>29</v>
      </c>
      <c r="K18" s="79"/>
      <c r="L18" s="79"/>
      <c r="M18" s="67">
        <f t="shared" si="3"/>
        <v>0</v>
      </c>
      <c r="N18" s="79"/>
    </row>
    <row r="19" spans="2:14">
      <c r="B19" s="68"/>
      <c r="C19" s="69"/>
      <c r="D19" s="72" t="s">
        <v>12</v>
      </c>
      <c r="E19" s="70">
        <v>4</v>
      </c>
      <c r="F19" s="65"/>
      <c r="G19" s="65"/>
      <c r="H19" s="64">
        <f t="shared" si="1"/>
        <v>0</v>
      </c>
      <c r="I19" s="65"/>
      <c r="J19" s="64">
        <f t="shared" si="2"/>
        <v>0</v>
      </c>
      <c r="K19" s="79">
        <v>1</v>
      </c>
      <c r="L19" s="79"/>
      <c r="M19" s="67">
        <f t="shared" si="3"/>
        <v>1</v>
      </c>
      <c r="N19" s="79"/>
    </row>
    <row r="20" spans="2:14">
      <c r="B20" s="68"/>
      <c r="C20" s="69" t="s">
        <v>1</v>
      </c>
      <c r="D20" s="61"/>
      <c r="E20" s="70">
        <v>3</v>
      </c>
      <c r="F20" s="65"/>
      <c r="G20" s="65"/>
      <c r="H20" s="64">
        <f t="shared" si="1"/>
        <v>0</v>
      </c>
      <c r="I20" s="65"/>
      <c r="J20" s="64">
        <f t="shared" si="2"/>
        <v>0</v>
      </c>
      <c r="K20" s="79"/>
      <c r="L20" s="79"/>
      <c r="M20" s="67">
        <f t="shared" si="3"/>
        <v>0</v>
      </c>
      <c r="N20" s="79"/>
    </row>
    <row r="21" spans="2:14">
      <c r="B21" s="68"/>
      <c r="C21" s="69"/>
      <c r="D21" s="61"/>
      <c r="E21" s="70">
        <v>2</v>
      </c>
      <c r="F21" s="65"/>
      <c r="G21" s="65"/>
      <c r="H21" s="64">
        <f t="shared" si="1"/>
        <v>0</v>
      </c>
      <c r="I21" s="65"/>
      <c r="J21" s="64">
        <f t="shared" si="2"/>
        <v>0</v>
      </c>
      <c r="K21" s="79"/>
      <c r="L21" s="79"/>
      <c r="M21" s="67">
        <f t="shared" si="3"/>
        <v>0</v>
      </c>
      <c r="N21" s="79"/>
    </row>
    <row r="22" spans="2:14">
      <c r="B22" s="73"/>
      <c r="C22" s="71"/>
      <c r="D22" s="61"/>
      <c r="E22" s="74">
        <v>1</v>
      </c>
      <c r="F22" s="65"/>
      <c r="G22" s="65">
        <v>17</v>
      </c>
      <c r="H22" s="64">
        <f t="shared" si="1"/>
        <v>17</v>
      </c>
      <c r="I22" s="65">
        <v>54</v>
      </c>
      <c r="J22" s="64">
        <f t="shared" si="2"/>
        <v>71</v>
      </c>
      <c r="K22" s="79"/>
      <c r="L22" s="79"/>
      <c r="M22" s="67">
        <f t="shared" si="3"/>
        <v>0</v>
      </c>
      <c r="N22" s="79"/>
    </row>
    <row r="23" spans="2:14" ht="15" customHeight="1">
      <c r="B23" s="167" t="s">
        <v>18</v>
      </c>
      <c r="C23" s="168"/>
      <c r="D23" s="168"/>
      <c r="E23" s="169"/>
      <c r="F23" s="64">
        <f>SUM(F10:F22)</f>
        <v>402</v>
      </c>
      <c r="G23" s="64">
        <f>SUM(G10:G22)</f>
        <v>22</v>
      </c>
      <c r="H23" s="75">
        <f>SUM(H10:H22)</f>
        <v>424</v>
      </c>
      <c r="I23" s="64">
        <f t="shared" ref="I23:N23" si="4">SUM(I10:I22)</f>
        <v>54</v>
      </c>
      <c r="J23" s="75">
        <f>SUM(J10:J22)</f>
        <v>478</v>
      </c>
      <c r="K23" s="76">
        <f>SUM(K10:K22)</f>
        <v>367</v>
      </c>
      <c r="L23" s="76">
        <f>SUM(L10:L22)</f>
        <v>36</v>
      </c>
      <c r="M23" s="64">
        <f t="shared" si="4"/>
        <v>403</v>
      </c>
      <c r="N23" s="64">
        <f t="shared" si="4"/>
        <v>41</v>
      </c>
    </row>
    <row r="24" spans="2:14">
      <c r="B24" s="68"/>
      <c r="C24" s="68"/>
      <c r="D24" s="77"/>
      <c r="E24" s="73">
        <v>13</v>
      </c>
      <c r="F24" s="65">
        <v>304</v>
      </c>
      <c r="G24" s="65">
        <v>26</v>
      </c>
      <c r="H24" s="64">
        <f>F24+G24</f>
        <v>330</v>
      </c>
      <c r="I24" s="65"/>
      <c r="J24" s="64">
        <f t="shared" si="2"/>
        <v>330</v>
      </c>
      <c r="K24" s="79">
        <v>305</v>
      </c>
      <c r="L24" s="79">
        <v>45</v>
      </c>
      <c r="M24" s="78">
        <f t="shared" ref="M24:M36" si="5">K24+L24</f>
        <v>350</v>
      </c>
      <c r="N24" s="79">
        <v>58</v>
      </c>
    </row>
    <row r="25" spans="2:14">
      <c r="B25" s="68"/>
      <c r="C25" s="68" t="s">
        <v>0</v>
      </c>
      <c r="D25" s="77"/>
      <c r="E25" s="70">
        <v>12</v>
      </c>
      <c r="F25" s="65">
        <v>12</v>
      </c>
      <c r="G25" s="65"/>
      <c r="H25" s="64">
        <f t="shared" ref="H25:H50" si="6">F25+G25</f>
        <v>12</v>
      </c>
      <c r="I25" s="65"/>
      <c r="J25" s="64">
        <f t="shared" si="2"/>
        <v>12</v>
      </c>
      <c r="K25" s="79"/>
      <c r="L25" s="79"/>
      <c r="M25" s="78">
        <f t="shared" si="5"/>
        <v>0</v>
      </c>
      <c r="N25" s="79"/>
    </row>
    <row r="26" spans="2:14">
      <c r="B26" s="68" t="s">
        <v>7</v>
      </c>
      <c r="C26" s="73"/>
      <c r="D26" s="77"/>
      <c r="E26" s="70">
        <v>11</v>
      </c>
      <c r="F26" s="65">
        <v>26</v>
      </c>
      <c r="G26" s="65"/>
      <c r="H26" s="64">
        <f t="shared" si="6"/>
        <v>26</v>
      </c>
      <c r="I26" s="65"/>
      <c r="J26" s="64">
        <f t="shared" si="2"/>
        <v>26</v>
      </c>
      <c r="K26" s="79">
        <v>2</v>
      </c>
      <c r="L26" s="79"/>
      <c r="M26" s="78">
        <f t="shared" si="5"/>
        <v>2</v>
      </c>
      <c r="N26" s="79"/>
    </row>
    <row r="27" spans="2:14">
      <c r="B27" s="68" t="s">
        <v>8</v>
      </c>
      <c r="C27" s="68"/>
      <c r="D27" s="77" t="s">
        <v>26</v>
      </c>
      <c r="E27" s="70">
        <v>10</v>
      </c>
      <c r="F27" s="65">
        <v>6</v>
      </c>
      <c r="G27" s="65"/>
      <c r="H27" s="64">
        <f t="shared" si="6"/>
        <v>6</v>
      </c>
      <c r="I27" s="65"/>
      <c r="J27" s="64">
        <f t="shared" si="2"/>
        <v>6</v>
      </c>
      <c r="K27" s="79"/>
      <c r="L27" s="79"/>
      <c r="M27" s="78">
        <f t="shared" si="5"/>
        <v>0</v>
      </c>
      <c r="N27" s="79"/>
    </row>
    <row r="28" spans="2:14">
      <c r="B28" s="68" t="s">
        <v>0</v>
      </c>
      <c r="C28" s="68"/>
      <c r="D28" s="77" t="s">
        <v>8</v>
      </c>
      <c r="E28" s="70">
        <v>9</v>
      </c>
      <c r="F28" s="65">
        <v>21</v>
      </c>
      <c r="G28" s="65"/>
      <c r="H28" s="64">
        <f t="shared" si="6"/>
        <v>21</v>
      </c>
      <c r="I28" s="65"/>
      <c r="J28" s="64">
        <f t="shared" si="2"/>
        <v>21</v>
      </c>
      <c r="K28" s="79"/>
      <c r="L28" s="79"/>
      <c r="M28" s="78">
        <f t="shared" si="5"/>
        <v>0</v>
      </c>
      <c r="N28" s="79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40</v>
      </c>
      <c r="G29" s="65"/>
      <c r="H29" s="64">
        <f t="shared" si="6"/>
        <v>40</v>
      </c>
      <c r="I29" s="65"/>
      <c r="J29" s="64">
        <f t="shared" si="2"/>
        <v>40</v>
      </c>
      <c r="K29" s="79"/>
      <c r="L29" s="79"/>
      <c r="M29" s="78">
        <f t="shared" si="5"/>
        <v>0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5">
        <v>38</v>
      </c>
      <c r="G30" s="65">
        <v>1</v>
      </c>
      <c r="H30" s="64">
        <f t="shared" si="6"/>
        <v>39</v>
      </c>
      <c r="I30" s="65"/>
      <c r="J30" s="64">
        <f t="shared" si="2"/>
        <v>39</v>
      </c>
      <c r="K30" s="79"/>
      <c r="L30" s="79">
        <v>1</v>
      </c>
      <c r="M30" s="78">
        <f t="shared" si="5"/>
        <v>1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36</v>
      </c>
      <c r="G31" s="65">
        <v>1</v>
      </c>
      <c r="H31" s="64">
        <f t="shared" si="6"/>
        <v>37</v>
      </c>
      <c r="I31" s="65"/>
      <c r="J31" s="64">
        <f t="shared" si="2"/>
        <v>37</v>
      </c>
      <c r="K31" s="79"/>
      <c r="L31" s="79"/>
      <c r="M31" s="78">
        <f t="shared" si="5"/>
        <v>0</v>
      </c>
      <c r="N31" s="79"/>
    </row>
    <row r="32" spans="2:14">
      <c r="B32" s="68" t="s">
        <v>9</v>
      </c>
      <c r="C32" s="74"/>
      <c r="D32" s="77"/>
      <c r="E32" s="70">
        <v>5</v>
      </c>
      <c r="F32" s="65">
        <v>24</v>
      </c>
      <c r="G32" s="65"/>
      <c r="H32" s="64">
        <f t="shared" si="6"/>
        <v>24</v>
      </c>
      <c r="I32" s="65"/>
      <c r="J32" s="64">
        <f t="shared" si="2"/>
        <v>24</v>
      </c>
      <c r="K32" s="79"/>
      <c r="L32" s="79"/>
      <c r="M32" s="78">
        <f t="shared" si="5"/>
        <v>0</v>
      </c>
      <c r="N32" s="79"/>
    </row>
    <row r="33" spans="2:14">
      <c r="B33" s="68"/>
      <c r="C33" s="68"/>
      <c r="D33" s="77"/>
      <c r="E33" s="70">
        <v>4</v>
      </c>
      <c r="F33" s="65">
        <v>6</v>
      </c>
      <c r="G33" s="65"/>
      <c r="H33" s="64">
        <f t="shared" si="6"/>
        <v>6</v>
      </c>
      <c r="I33" s="65"/>
      <c r="J33" s="64">
        <f t="shared" si="2"/>
        <v>6</v>
      </c>
      <c r="K33" s="79">
        <v>1</v>
      </c>
      <c r="L33" s="79"/>
      <c r="M33" s="78">
        <f t="shared" si="5"/>
        <v>1</v>
      </c>
      <c r="N33" s="79"/>
    </row>
    <row r="34" spans="2:14">
      <c r="B34" s="68"/>
      <c r="C34" s="68" t="s">
        <v>1</v>
      </c>
      <c r="D34" s="77"/>
      <c r="E34" s="70">
        <v>3</v>
      </c>
      <c r="F34" s="65"/>
      <c r="G34" s="65"/>
      <c r="H34" s="64">
        <f t="shared" si="6"/>
        <v>0</v>
      </c>
      <c r="I34" s="65"/>
      <c r="J34" s="64">
        <f t="shared" si="2"/>
        <v>0</v>
      </c>
      <c r="K34" s="79"/>
      <c r="L34" s="79"/>
      <c r="M34" s="78">
        <f t="shared" si="5"/>
        <v>0</v>
      </c>
      <c r="N34" s="79"/>
    </row>
    <row r="35" spans="2:14">
      <c r="B35" s="68"/>
      <c r="C35" s="68"/>
      <c r="D35" s="77"/>
      <c r="E35" s="70">
        <v>2</v>
      </c>
      <c r="F35" s="65"/>
      <c r="G35" s="65">
        <v>1</v>
      </c>
      <c r="H35" s="64">
        <f t="shared" si="6"/>
        <v>1</v>
      </c>
      <c r="I35" s="65"/>
      <c r="J35" s="64">
        <f t="shared" si="2"/>
        <v>1</v>
      </c>
      <c r="K35" s="79"/>
      <c r="L35" s="79"/>
      <c r="M35" s="78">
        <f t="shared" si="5"/>
        <v>0</v>
      </c>
      <c r="N35" s="79"/>
    </row>
    <row r="36" spans="2:14">
      <c r="B36" s="73"/>
      <c r="C36" s="73"/>
      <c r="D36" s="77"/>
      <c r="E36" s="74">
        <v>1</v>
      </c>
      <c r="F36" s="65"/>
      <c r="G36" s="65">
        <v>15</v>
      </c>
      <c r="H36" s="64">
        <f t="shared" si="6"/>
        <v>15</v>
      </c>
      <c r="I36" s="65">
        <v>74</v>
      </c>
      <c r="J36" s="64">
        <f>H36+I36</f>
        <v>89</v>
      </c>
      <c r="K36" s="79"/>
      <c r="L36" s="79"/>
      <c r="M36" s="78">
        <f t="shared" si="5"/>
        <v>0</v>
      </c>
      <c r="N36" s="79"/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513</v>
      </c>
      <c r="G37" s="64">
        <f t="shared" si="7"/>
        <v>44</v>
      </c>
      <c r="H37" s="80">
        <f t="shared" si="7"/>
        <v>557</v>
      </c>
      <c r="I37" s="81">
        <f t="shared" si="7"/>
        <v>74</v>
      </c>
      <c r="J37" s="75">
        <f t="shared" si="7"/>
        <v>631</v>
      </c>
      <c r="K37" s="76">
        <f t="shared" si="7"/>
        <v>308</v>
      </c>
      <c r="L37" s="64">
        <f t="shared" si="7"/>
        <v>46</v>
      </c>
      <c r="M37" s="75">
        <f t="shared" si="7"/>
        <v>354</v>
      </c>
      <c r="N37" s="76">
        <f t="shared" si="7"/>
        <v>59</v>
      </c>
    </row>
    <row r="38" spans="2:14">
      <c r="B38" s="74"/>
      <c r="C38" s="74"/>
      <c r="D38" s="82"/>
      <c r="E38" s="70">
        <v>13</v>
      </c>
      <c r="F38" s="65">
        <v>3</v>
      </c>
      <c r="G38" s="65"/>
      <c r="H38" s="64">
        <f t="shared" si="6"/>
        <v>3</v>
      </c>
      <c r="I38" s="65"/>
      <c r="J38" s="64">
        <f t="shared" si="2"/>
        <v>3</v>
      </c>
      <c r="K38" s="79">
        <v>1</v>
      </c>
      <c r="L38" s="79"/>
      <c r="M38" s="78">
        <f>K38+L38</f>
        <v>1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2</v>
      </c>
      <c r="J50" s="83">
        <f t="shared" si="2"/>
        <v>2</v>
      </c>
      <c r="K50" s="79"/>
      <c r="L50" s="79"/>
      <c r="M50" s="84">
        <f t="shared" si="8"/>
        <v>0</v>
      </c>
      <c r="N50" s="79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2</v>
      </c>
      <c r="J51" s="64">
        <f t="shared" si="9"/>
        <v>5</v>
      </c>
      <c r="K51" s="64">
        <f t="shared" si="9"/>
        <v>1</v>
      </c>
      <c r="L51" s="64">
        <f t="shared" si="9"/>
        <v>0</v>
      </c>
      <c r="M51" s="64">
        <f t="shared" si="9"/>
        <v>1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>
        <v>1</v>
      </c>
      <c r="M52" s="65"/>
      <c r="N52" s="65">
        <v>1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918</v>
      </c>
      <c r="G53" s="85">
        <f t="shared" ref="G53:J53" si="10">+G23+G37+G51+G52</f>
        <v>66</v>
      </c>
      <c r="H53" s="85">
        <f t="shared" si="10"/>
        <v>984</v>
      </c>
      <c r="I53" s="85">
        <f t="shared" si="10"/>
        <v>130</v>
      </c>
      <c r="J53" s="85">
        <f t="shared" si="10"/>
        <v>1114</v>
      </c>
      <c r="K53" s="85">
        <f>+K23+K37+K51+K52</f>
        <v>676</v>
      </c>
      <c r="L53" s="85">
        <f t="shared" ref="L53:N53" si="11">+L23+L37+L51+L52</f>
        <v>83</v>
      </c>
      <c r="M53" s="85">
        <f t="shared" si="11"/>
        <v>758</v>
      </c>
      <c r="N53" s="85">
        <f t="shared" si="11"/>
        <v>101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N38:N50" name="dados a serem preenchidos pelos TRTs_1_1"/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F52:N52" name="dados a serem preenchidos pelos TRTs_1_1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5" t="s">
        <v>46</v>
      </c>
      <c r="D3" s="175"/>
      <c r="E3" s="175"/>
      <c r="F3" s="175"/>
      <c r="G3" s="175"/>
      <c r="H3" s="175"/>
      <c r="I3" s="175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09">
        <v>150</v>
      </c>
      <c r="G10" s="109">
        <v>0</v>
      </c>
      <c r="H10" s="64">
        <f>F10+G10</f>
        <v>150</v>
      </c>
      <c r="I10" s="109">
        <v>0</v>
      </c>
      <c r="J10" s="64">
        <f>H10+I10</f>
        <v>150</v>
      </c>
      <c r="K10" s="110">
        <v>191</v>
      </c>
      <c r="L10" s="110">
        <v>37</v>
      </c>
      <c r="M10" s="67">
        <f t="shared" ref="M10:M12" si="0">K10+L10</f>
        <v>228</v>
      </c>
      <c r="N10" s="110">
        <v>40</v>
      </c>
    </row>
    <row r="11" spans="2:14">
      <c r="B11" s="68" t="s">
        <v>1</v>
      </c>
      <c r="C11" s="69" t="s">
        <v>0</v>
      </c>
      <c r="D11" s="61"/>
      <c r="E11" s="70">
        <v>12</v>
      </c>
      <c r="F11" s="109">
        <v>0</v>
      </c>
      <c r="G11" s="109">
        <v>0</v>
      </c>
      <c r="H11" s="64">
        <f t="shared" ref="H11:H22" si="1">F11+G11</f>
        <v>0</v>
      </c>
      <c r="I11" s="109">
        <v>0</v>
      </c>
      <c r="J11" s="64">
        <f t="shared" ref="J11:J50" si="2">H11+I11</f>
        <v>0</v>
      </c>
      <c r="K11" s="110">
        <v>3</v>
      </c>
      <c r="L11" s="110">
        <v>0</v>
      </c>
      <c r="M11" s="67">
        <f t="shared" si="0"/>
        <v>3</v>
      </c>
      <c r="N11" s="110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09">
        <v>0</v>
      </c>
      <c r="G12" s="109">
        <v>0</v>
      </c>
      <c r="H12" s="64">
        <f t="shared" si="1"/>
        <v>0</v>
      </c>
      <c r="I12" s="109">
        <v>0</v>
      </c>
      <c r="J12" s="64">
        <f t="shared" si="2"/>
        <v>0</v>
      </c>
      <c r="K12" s="110">
        <v>3</v>
      </c>
      <c r="L12" s="110">
        <v>0</v>
      </c>
      <c r="M12" s="67">
        <f t="shared" si="0"/>
        <v>3</v>
      </c>
      <c r="N12" s="110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9">
        <v>20</v>
      </c>
      <c r="G13" s="109">
        <v>0</v>
      </c>
      <c r="H13" s="64">
        <f t="shared" si="1"/>
        <v>20</v>
      </c>
      <c r="I13" s="109">
        <v>0</v>
      </c>
      <c r="J13" s="64">
        <f t="shared" si="2"/>
        <v>20</v>
      </c>
      <c r="K13" s="110">
        <v>2</v>
      </c>
      <c r="L13" s="110">
        <v>0</v>
      </c>
      <c r="M13" s="67">
        <f>K13+L13</f>
        <v>2</v>
      </c>
      <c r="N13" s="110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9">
        <v>15</v>
      </c>
      <c r="G14" s="109">
        <v>0</v>
      </c>
      <c r="H14" s="64">
        <f t="shared" si="1"/>
        <v>15</v>
      </c>
      <c r="I14" s="109">
        <v>0</v>
      </c>
      <c r="J14" s="64">
        <f t="shared" si="2"/>
        <v>15</v>
      </c>
      <c r="K14" s="110">
        <v>0</v>
      </c>
      <c r="L14" s="110">
        <v>0</v>
      </c>
      <c r="M14" s="67">
        <f t="shared" ref="M14:M22" si="3">K14+L14</f>
        <v>0</v>
      </c>
      <c r="N14" s="110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9">
        <v>14</v>
      </c>
      <c r="G15" s="109">
        <v>0</v>
      </c>
      <c r="H15" s="64">
        <f t="shared" si="1"/>
        <v>14</v>
      </c>
      <c r="I15" s="109">
        <v>0</v>
      </c>
      <c r="J15" s="64">
        <f t="shared" si="2"/>
        <v>14</v>
      </c>
      <c r="K15" s="110">
        <v>0</v>
      </c>
      <c r="L15" s="110">
        <v>0</v>
      </c>
      <c r="M15" s="67">
        <f t="shared" si="3"/>
        <v>0</v>
      </c>
      <c r="N15" s="110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9">
        <v>22</v>
      </c>
      <c r="G16" s="109">
        <v>0</v>
      </c>
      <c r="H16" s="64">
        <f t="shared" si="1"/>
        <v>22</v>
      </c>
      <c r="I16" s="109">
        <v>0</v>
      </c>
      <c r="J16" s="64">
        <f t="shared" si="2"/>
        <v>22</v>
      </c>
      <c r="K16" s="110">
        <v>0</v>
      </c>
      <c r="L16" s="110">
        <v>0</v>
      </c>
      <c r="M16" s="67">
        <f t="shared" si="3"/>
        <v>0</v>
      </c>
      <c r="N16" s="110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9">
        <v>6</v>
      </c>
      <c r="G17" s="109">
        <v>0</v>
      </c>
      <c r="H17" s="64">
        <f t="shared" si="1"/>
        <v>6</v>
      </c>
      <c r="I17" s="109">
        <v>0</v>
      </c>
      <c r="J17" s="64">
        <f t="shared" si="2"/>
        <v>6</v>
      </c>
      <c r="K17" s="110">
        <v>1</v>
      </c>
      <c r="L17" s="110">
        <v>0</v>
      </c>
      <c r="M17" s="67">
        <f t="shared" si="3"/>
        <v>1</v>
      </c>
      <c r="N17" s="110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9">
        <v>18</v>
      </c>
      <c r="G18" s="109">
        <v>0</v>
      </c>
      <c r="H18" s="64">
        <f t="shared" si="1"/>
        <v>18</v>
      </c>
      <c r="I18" s="109">
        <v>0</v>
      </c>
      <c r="J18" s="64">
        <f t="shared" si="2"/>
        <v>18</v>
      </c>
      <c r="K18" s="110">
        <v>2</v>
      </c>
      <c r="L18" s="110">
        <v>0</v>
      </c>
      <c r="M18" s="67">
        <f t="shared" si="3"/>
        <v>2</v>
      </c>
      <c r="N18" s="110">
        <v>0</v>
      </c>
    </row>
    <row r="19" spans="2:14">
      <c r="B19" s="68"/>
      <c r="C19" s="69"/>
      <c r="D19" s="72" t="s">
        <v>12</v>
      </c>
      <c r="E19" s="70">
        <v>4</v>
      </c>
      <c r="F19" s="109">
        <v>0</v>
      </c>
      <c r="G19" s="109">
        <v>13</v>
      </c>
      <c r="H19" s="64">
        <f t="shared" si="1"/>
        <v>13</v>
      </c>
      <c r="I19" s="109">
        <v>0</v>
      </c>
      <c r="J19" s="64">
        <f t="shared" si="2"/>
        <v>13</v>
      </c>
      <c r="K19" s="110">
        <v>0</v>
      </c>
      <c r="L19" s="110">
        <v>0</v>
      </c>
      <c r="M19" s="67">
        <f t="shared" si="3"/>
        <v>0</v>
      </c>
      <c r="N19" s="110">
        <v>0</v>
      </c>
    </row>
    <row r="20" spans="2:14">
      <c r="B20" s="68"/>
      <c r="C20" s="69" t="s">
        <v>1</v>
      </c>
      <c r="D20" s="61"/>
      <c r="E20" s="70">
        <v>3</v>
      </c>
      <c r="F20" s="109">
        <v>0</v>
      </c>
      <c r="G20" s="109">
        <v>6</v>
      </c>
      <c r="H20" s="64">
        <f t="shared" si="1"/>
        <v>6</v>
      </c>
      <c r="I20" s="109">
        <v>0</v>
      </c>
      <c r="J20" s="64">
        <f t="shared" si="2"/>
        <v>6</v>
      </c>
      <c r="K20" s="110">
        <v>0</v>
      </c>
      <c r="L20" s="110">
        <v>0</v>
      </c>
      <c r="M20" s="67">
        <f t="shared" si="3"/>
        <v>0</v>
      </c>
      <c r="N20" s="110">
        <v>0</v>
      </c>
    </row>
    <row r="21" spans="2:14">
      <c r="B21" s="68"/>
      <c r="C21" s="69"/>
      <c r="D21" s="61"/>
      <c r="E21" s="70">
        <v>2</v>
      </c>
      <c r="F21" s="109">
        <v>0</v>
      </c>
      <c r="G21" s="109">
        <v>2</v>
      </c>
      <c r="H21" s="64">
        <f t="shared" si="1"/>
        <v>2</v>
      </c>
      <c r="I21" s="109">
        <v>0</v>
      </c>
      <c r="J21" s="64">
        <f t="shared" si="2"/>
        <v>2</v>
      </c>
      <c r="K21" s="110">
        <v>0</v>
      </c>
      <c r="L21" s="110">
        <v>0</v>
      </c>
      <c r="M21" s="67">
        <f t="shared" si="3"/>
        <v>0</v>
      </c>
      <c r="N21" s="110">
        <v>0</v>
      </c>
    </row>
    <row r="22" spans="2:14">
      <c r="B22" s="73"/>
      <c r="C22" s="71"/>
      <c r="D22" s="61"/>
      <c r="E22" s="74">
        <v>1</v>
      </c>
      <c r="F22" s="109">
        <v>0</v>
      </c>
      <c r="G22" s="109">
        <v>19</v>
      </c>
      <c r="H22" s="64">
        <f t="shared" si="1"/>
        <v>19</v>
      </c>
      <c r="I22" s="109">
        <v>44</v>
      </c>
      <c r="J22" s="64">
        <f t="shared" si="2"/>
        <v>63</v>
      </c>
      <c r="K22" s="110">
        <v>0</v>
      </c>
      <c r="L22" s="110">
        <v>1</v>
      </c>
      <c r="M22" s="67">
        <f t="shared" si="3"/>
        <v>1</v>
      </c>
      <c r="N22" s="110">
        <v>1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245</v>
      </c>
      <c r="G23" s="64">
        <f>SUM(G10:G22)</f>
        <v>40</v>
      </c>
      <c r="H23" s="75">
        <f>SUM(H10:H22)</f>
        <v>285</v>
      </c>
      <c r="I23" s="64">
        <f t="shared" ref="I23:N23" si="4">SUM(I10:I22)</f>
        <v>44</v>
      </c>
      <c r="J23" s="75">
        <f>SUM(J10:J22)</f>
        <v>329</v>
      </c>
      <c r="K23" s="76">
        <f>SUM(K10:K22)</f>
        <v>202</v>
      </c>
      <c r="L23" s="76">
        <f>SUM(L10:L22)</f>
        <v>38</v>
      </c>
      <c r="M23" s="64">
        <f t="shared" si="4"/>
        <v>240</v>
      </c>
      <c r="N23" s="64">
        <f t="shared" si="4"/>
        <v>41</v>
      </c>
    </row>
    <row r="24" spans="2:14">
      <c r="B24" s="68"/>
      <c r="C24" s="68"/>
      <c r="D24" s="77"/>
      <c r="E24" s="73">
        <v>13</v>
      </c>
      <c r="F24" s="109">
        <v>339</v>
      </c>
      <c r="G24" s="109">
        <v>0</v>
      </c>
      <c r="H24" s="64">
        <f>F24+G24</f>
        <v>339</v>
      </c>
      <c r="I24" s="109">
        <v>0</v>
      </c>
      <c r="J24" s="64">
        <f t="shared" si="2"/>
        <v>339</v>
      </c>
      <c r="K24" s="110">
        <v>337</v>
      </c>
      <c r="L24" s="110">
        <v>78</v>
      </c>
      <c r="M24" s="78">
        <f t="shared" ref="M24:M36" si="5">K24+L24</f>
        <v>415</v>
      </c>
      <c r="N24" s="110">
        <v>98</v>
      </c>
    </row>
    <row r="25" spans="2:14">
      <c r="B25" s="68"/>
      <c r="C25" s="68" t="s">
        <v>0</v>
      </c>
      <c r="D25" s="77"/>
      <c r="E25" s="70">
        <v>12</v>
      </c>
      <c r="F25" s="109">
        <v>1</v>
      </c>
      <c r="G25" s="109">
        <v>0</v>
      </c>
      <c r="H25" s="64">
        <f t="shared" ref="H25:H50" si="6">F25+G25</f>
        <v>1</v>
      </c>
      <c r="I25" s="109">
        <v>0</v>
      </c>
      <c r="J25" s="64">
        <f t="shared" si="2"/>
        <v>1</v>
      </c>
      <c r="K25" s="110">
        <v>0</v>
      </c>
      <c r="L25" s="110">
        <v>2</v>
      </c>
      <c r="M25" s="78">
        <f t="shared" si="5"/>
        <v>2</v>
      </c>
      <c r="N25" s="110">
        <v>2</v>
      </c>
    </row>
    <row r="26" spans="2:14">
      <c r="B26" s="68" t="s">
        <v>7</v>
      </c>
      <c r="C26" s="73"/>
      <c r="D26" s="77"/>
      <c r="E26" s="70">
        <v>11</v>
      </c>
      <c r="F26" s="109">
        <v>0</v>
      </c>
      <c r="G26" s="109">
        <v>0</v>
      </c>
      <c r="H26" s="64">
        <f t="shared" si="6"/>
        <v>0</v>
      </c>
      <c r="I26" s="109">
        <v>0</v>
      </c>
      <c r="J26" s="64">
        <f t="shared" si="2"/>
        <v>0</v>
      </c>
      <c r="K26" s="110">
        <v>1</v>
      </c>
      <c r="L26" s="110">
        <v>0</v>
      </c>
      <c r="M26" s="78">
        <f t="shared" si="5"/>
        <v>1</v>
      </c>
      <c r="N26" s="110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09">
        <v>25</v>
      </c>
      <c r="G27" s="109">
        <v>0</v>
      </c>
      <c r="H27" s="64">
        <f t="shared" si="6"/>
        <v>25</v>
      </c>
      <c r="I27" s="109">
        <v>0</v>
      </c>
      <c r="J27" s="64">
        <f t="shared" si="2"/>
        <v>25</v>
      </c>
      <c r="K27" s="110">
        <v>0</v>
      </c>
      <c r="L27" s="110">
        <v>1</v>
      </c>
      <c r="M27" s="78">
        <f t="shared" si="5"/>
        <v>1</v>
      </c>
      <c r="N27" s="110">
        <v>1</v>
      </c>
    </row>
    <row r="28" spans="2:14">
      <c r="B28" s="68" t="s">
        <v>0</v>
      </c>
      <c r="C28" s="68"/>
      <c r="D28" s="77" t="s">
        <v>8</v>
      </c>
      <c r="E28" s="70">
        <v>9</v>
      </c>
      <c r="F28" s="109">
        <v>17</v>
      </c>
      <c r="G28" s="109">
        <v>0</v>
      </c>
      <c r="H28" s="64">
        <f t="shared" si="6"/>
        <v>17</v>
      </c>
      <c r="I28" s="109">
        <v>0</v>
      </c>
      <c r="J28" s="64">
        <f t="shared" si="2"/>
        <v>17</v>
      </c>
      <c r="K28" s="110">
        <v>1</v>
      </c>
      <c r="L28" s="110">
        <v>1</v>
      </c>
      <c r="M28" s="78">
        <f t="shared" si="5"/>
        <v>2</v>
      </c>
      <c r="N28" s="110">
        <v>4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9">
        <v>30</v>
      </c>
      <c r="G29" s="109">
        <v>0</v>
      </c>
      <c r="H29" s="64">
        <f t="shared" si="6"/>
        <v>30</v>
      </c>
      <c r="I29" s="109">
        <v>0</v>
      </c>
      <c r="J29" s="64">
        <f t="shared" si="2"/>
        <v>30</v>
      </c>
      <c r="K29" s="110">
        <v>1</v>
      </c>
      <c r="L29" s="110">
        <v>0</v>
      </c>
      <c r="M29" s="78">
        <f t="shared" si="5"/>
        <v>1</v>
      </c>
      <c r="N29" s="110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9">
        <v>53</v>
      </c>
      <c r="G30" s="109">
        <v>0</v>
      </c>
      <c r="H30" s="64">
        <f t="shared" si="6"/>
        <v>53</v>
      </c>
      <c r="I30" s="109">
        <v>0</v>
      </c>
      <c r="J30" s="64">
        <f t="shared" si="2"/>
        <v>53</v>
      </c>
      <c r="K30" s="110">
        <v>0</v>
      </c>
      <c r="L30" s="110">
        <v>0</v>
      </c>
      <c r="M30" s="78">
        <f t="shared" si="5"/>
        <v>0</v>
      </c>
      <c r="N30" s="110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09">
        <v>4</v>
      </c>
      <c r="G31" s="109">
        <v>0</v>
      </c>
      <c r="H31" s="64">
        <f t="shared" si="6"/>
        <v>4</v>
      </c>
      <c r="I31" s="109">
        <v>0</v>
      </c>
      <c r="J31" s="64">
        <f t="shared" si="2"/>
        <v>4</v>
      </c>
      <c r="K31" s="110">
        <v>0</v>
      </c>
      <c r="L31" s="110">
        <v>1</v>
      </c>
      <c r="M31" s="78">
        <f t="shared" si="5"/>
        <v>1</v>
      </c>
      <c r="N31" s="110">
        <v>1</v>
      </c>
    </row>
    <row r="32" spans="2:14">
      <c r="B32" s="68" t="s">
        <v>9</v>
      </c>
      <c r="C32" s="74"/>
      <c r="D32" s="77"/>
      <c r="E32" s="70">
        <v>5</v>
      </c>
      <c r="F32" s="109">
        <v>25</v>
      </c>
      <c r="G32" s="109">
        <v>0</v>
      </c>
      <c r="H32" s="64">
        <f t="shared" si="6"/>
        <v>25</v>
      </c>
      <c r="I32" s="109">
        <v>0</v>
      </c>
      <c r="J32" s="64">
        <f t="shared" si="2"/>
        <v>25</v>
      </c>
      <c r="K32" s="110">
        <v>0</v>
      </c>
      <c r="L32" s="110">
        <v>0</v>
      </c>
      <c r="M32" s="78">
        <f t="shared" si="5"/>
        <v>0</v>
      </c>
      <c r="N32" s="110">
        <v>0</v>
      </c>
    </row>
    <row r="33" spans="2:14">
      <c r="B33" s="68"/>
      <c r="C33" s="68"/>
      <c r="D33" s="77"/>
      <c r="E33" s="70">
        <v>4</v>
      </c>
      <c r="F33" s="109">
        <v>0</v>
      </c>
      <c r="G33" s="109">
        <v>8</v>
      </c>
      <c r="H33" s="64">
        <f t="shared" si="6"/>
        <v>8</v>
      </c>
      <c r="I33" s="109">
        <v>0</v>
      </c>
      <c r="J33" s="64">
        <f t="shared" si="2"/>
        <v>8</v>
      </c>
      <c r="K33" s="110">
        <v>0</v>
      </c>
      <c r="L33" s="110">
        <v>0</v>
      </c>
      <c r="M33" s="78">
        <f t="shared" si="5"/>
        <v>0</v>
      </c>
      <c r="N33" s="110">
        <v>0</v>
      </c>
    </row>
    <row r="34" spans="2:14">
      <c r="B34" s="68"/>
      <c r="C34" s="68" t="s">
        <v>1</v>
      </c>
      <c r="D34" s="77"/>
      <c r="E34" s="70">
        <v>3</v>
      </c>
      <c r="F34" s="109">
        <v>0</v>
      </c>
      <c r="G34" s="109">
        <v>7</v>
      </c>
      <c r="H34" s="64">
        <f t="shared" si="6"/>
        <v>7</v>
      </c>
      <c r="I34" s="109">
        <v>0</v>
      </c>
      <c r="J34" s="64">
        <f t="shared" si="2"/>
        <v>7</v>
      </c>
      <c r="K34" s="110">
        <v>0</v>
      </c>
      <c r="L34" s="110">
        <v>1</v>
      </c>
      <c r="M34" s="78">
        <f t="shared" si="5"/>
        <v>1</v>
      </c>
      <c r="N34" s="110">
        <v>1</v>
      </c>
    </row>
    <row r="35" spans="2:14">
      <c r="B35" s="68"/>
      <c r="C35" s="68"/>
      <c r="D35" s="77"/>
      <c r="E35" s="70">
        <v>2</v>
      </c>
      <c r="F35" s="109">
        <v>0</v>
      </c>
      <c r="G35" s="109">
        <v>5</v>
      </c>
      <c r="H35" s="64">
        <f t="shared" si="6"/>
        <v>5</v>
      </c>
      <c r="I35" s="109">
        <v>0</v>
      </c>
      <c r="J35" s="64">
        <f t="shared" si="2"/>
        <v>5</v>
      </c>
      <c r="K35" s="110">
        <v>0</v>
      </c>
      <c r="L35" s="110">
        <v>0</v>
      </c>
      <c r="M35" s="78">
        <f t="shared" si="5"/>
        <v>0</v>
      </c>
      <c r="N35" s="110">
        <v>0</v>
      </c>
    </row>
    <row r="36" spans="2:14">
      <c r="B36" s="73"/>
      <c r="C36" s="73"/>
      <c r="D36" s="77"/>
      <c r="E36" s="74">
        <v>1</v>
      </c>
      <c r="F36" s="109">
        <v>0</v>
      </c>
      <c r="G36" s="109">
        <v>40</v>
      </c>
      <c r="H36" s="64">
        <f t="shared" si="6"/>
        <v>40</v>
      </c>
      <c r="I36" s="109">
        <v>156</v>
      </c>
      <c r="J36" s="64">
        <f>H36+I36</f>
        <v>196</v>
      </c>
      <c r="K36" s="110">
        <v>0</v>
      </c>
      <c r="L36" s="110">
        <v>0</v>
      </c>
      <c r="M36" s="78">
        <f t="shared" si="5"/>
        <v>0</v>
      </c>
      <c r="N36" s="110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494</v>
      </c>
      <c r="G37" s="64">
        <f t="shared" si="7"/>
        <v>60</v>
      </c>
      <c r="H37" s="80">
        <f t="shared" si="7"/>
        <v>554</v>
      </c>
      <c r="I37" s="81">
        <f t="shared" si="7"/>
        <v>156</v>
      </c>
      <c r="J37" s="75">
        <f t="shared" si="7"/>
        <v>710</v>
      </c>
      <c r="K37" s="76">
        <f t="shared" si="7"/>
        <v>340</v>
      </c>
      <c r="L37" s="64">
        <f t="shared" si="7"/>
        <v>84</v>
      </c>
      <c r="M37" s="75">
        <f t="shared" si="7"/>
        <v>424</v>
      </c>
      <c r="N37" s="76">
        <f t="shared" si="7"/>
        <v>107</v>
      </c>
    </row>
    <row r="38" spans="2:14">
      <c r="B38" s="74"/>
      <c r="C38" s="74"/>
      <c r="D38" s="82"/>
      <c r="E38" s="70">
        <v>13</v>
      </c>
      <c r="F38" s="109">
        <v>7</v>
      </c>
      <c r="G38" s="109">
        <v>0</v>
      </c>
      <c r="H38" s="64">
        <f t="shared" si="6"/>
        <v>7</v>
      </c>
      <c r="I38" s="109">
        <v>0</v>
      </c>
      <c r="J38" s="64">
        <f t="shared" si="2"/>
        <v>7</v>
      </c>
      <c r="K38" s="110">
        <v>0</v>
      </c>
      <c r="L38" s="110">
        <v>0</v>
      </c>
      <c r="M38" s="78">
        <f>K38+L38</f>
        <v>0</v>
      </c>
      <c r="N38" s="110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9">
        <v>0</v>
      </c>
      <c r="G39" s="109">
        <v>0</v>
      </c>
      <c r="H39" s="64">
        <f t="shared" si="6"/>
        <v>0</v>
      </c>
      <c r="I39" s="109">
        <v>0</v>
      </c>
      <c r="J39" s="64">
        <f t="shared" si="2"/>
        <v>0</v>
      </c>
      <c r="K39" s="110">
        <v>0</v>
      </c>
      <c r="L39" s="110">
        <v>0</v>
      </c>
      <c r="M39" s="78">
        <f t="shared" ref="M39:M50" si="8">K39+L39</f>
        <v>0</v>
      </c>
      <c r="N39" s="110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9">
        <v>0</v>
      </c>
      <c r="G40" s="109">
        <v>0</v>
      </c>
      <c r="H40" s="64">
        <f t="shared" si="6"/>
        <v>0</v>
      </c>
      <c r="I40" s="109">
        <v>0</v>
      </c>
      <c r="J40" s="64">
        <f t="shared" si="2"/>
        <v>0</v>
      </c>
      <c r="K40" s="110">
        <v>0</v>
      </c>
      <c r="L40" s="110">
        <v>0</v>
      </c>
      <c r="M40" s="78">
        <f t="shared" si="8"/>
        <v>0</v>
      </c>
      <c r="N40" s="110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9">
        <v>0</v>
      </c>
      <c r="G41" s="109">
        <v>0</v>
      </c>
      <c r="H41" s="64">
        <f t="shared" si="6"/>
        <v>0</v>
      </c>
      <c r="I41" s="109">
        <v>0</v>
      </c>
      <c r="J41" s="64">
        <f t="shared" si="2"/>
        <v>0</v>
      </c>
      <c r="K41" s="110">
        <v>0</v>
      </c>
      <c r="L41" s="110">
        <v>0</v>
      </c>
      <c r="M41" s="78">
        <f t="shared" si="8"/>
        <v>0</v>
      </c>
      <c r="N41" s="110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9">
        <v>0</v>
      </c>
      <c r="G42" s="109">
        <v>0</v>
      </c>
      <c r="H42" s="64">
        <f t="shared" si="6"/>
        <v>0</v>
      </c>
      <c r="I42" s="109">
        <v>0</v>
      </c>
      <c r="J42" s="64">
        <f t="shared" si="2"/>
        <v>0</v>
      </c>
      <c r="K42" s="110">
        <v>0</v>
      </c>
      <c r="L42" s="110">
        <v>0</v>
      </c>
      <c r="M42" s="78">
        <f t="shared" si="8"/>
        <v>0</v>
      </c>
      <c r="N42" s="110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9">
        <v>0</v>
      </c>
      <c r="G43" s="109">
        <v>0</v>
      </c>
      <c r="H43" s="64">
        <f t="shared" si="6"/>
        <v>0</v>
      </c>
      <c r="I43" s="109">
        <v>0</v>
      </c>
      <c r="J43" s="64">
        <f t="shared" si="2"/>
        <v>0</v>
      </c>
      <c r="K43" s="110">
        <v>0</v>
      </c>
      <c r="L43" s="110">
        <v>0</v>
      </c>
      <c r="M43" s="78">
        <f t="shared" si="8"/>
        <v>0</v>
      </c>
      <c r="N43" s="110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9">
        <v>0</v>
      </c>
      <c r="G44" s="109">
        <v>0</v>
      </c>
      <c r="H44" s="64">
        <f t="shared" si="6"/>
        <v>0</v>
      </c>
      <c r="I44" s="109">
        <v>0</v>
      </c>
      <c r="J44" s="64">
        <f t="shared" si="2"/>
        <v>0</v>
      </c>
      <c r="K44" s="110">
        <v>0</v>
      </c>
      <c r="L44" s="110">
        <v>0</v>
      </c>
      <c r="M44" s="78">
        <f t="shared" si="8"/>
        <v>0</v>
      </c>
      <c r="N44" s="110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9">
        <v>0</v>
      </c>
      <c r="G45" s="109">
        <v>0</v>
      </c>
      <c r="H45" s="64">
        <f t="shared" si="6"/>
        <v>0</v>
      </c>
      <c r="I45" s="109">
        <v>0</v>
      </c>
      <c r="J45" s="64">
        <f t="shared" si="2"/>
        <v>0</v>
      </c>
      <c r="K45" s="110">
        <v>0</v>
      </c>
      <c r="L45" s="110">
        <v>0</v>
      </c>
      <c r="M45" s="78">
        <f t="shared" si="8"/>
        <v>0</v>
      </c>
      <c r="N45" s="110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9">
        <v>0</v>
      </c>
      <c r="G46" s="109">
        <v>0</v>
      </c>
      <c r="H46" s="64">
        <f t="shared" si="6"/>
        <v>0</v>
      </c>
      <c r="I46" s="109">
        <v>0</v>
      </c>
      <c r="J46" s="64">
        <f t="shared" si="2"/>
        <v>0</v>
      </c>
      <c r="K46" s="110">
        <v>0</v>
      </c>
      <c r="L46" s="110">
        <v>0</v>
      </c>
      <c r="M46" s="78">
        <f t="shared" si="8"/>
        <v>0</v>
      </c>
      <c r="N46" s="110">
        <v>0</v>
      </c>
    </row>
    <row r="47" spans="2:14">
      <c r="B47" s="68"/>
      <c r="C47" s="68"/>
      <c r="D47" s="77" t="s">
        <v>7</v>
      </c>
      <c r="E47" s="70">
        <v>4</v>
      </c>
      <c r="F47" s="109">
        <v>0</v>
      </c>
      <c r="G47" s="109">
        <v>0</v>
      </c>
      <c r="H47" s="64">
        <f t="shared" si="6"/>
        <v>0</v>
      </c>
      <c r="I47" s="109">
        <v>0</v>
      </c>
      <c r="J47" s="64">
        <f t="shared" si="2"/>
        <v>0</v>
      </c>
      <c r="K47" s="110">
        <v>0</v>
      </c>
      <c r="L47" s="110">
        <v>0</v>
      </c>
      <c r="M47" s="78">
        <f t="shared" si="8"/>
        <v>0</v>
      </c>
      <c r="N47" s="110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9">
        <v>0</v>
      </c>
      <c r="G48" s="109">
        <v>0</v>
      </c>
      <c r="H48" s="64">
        <f t="shared" si="6"/>
        <v>0</v>
      </c>
      <c r="I48" s="109">
        <v>0</v>
      </c>
      <c r="J48" s="64">
        <f t="shared" si="2"/>
        <v>0</v>
      </c>
      <c r="K48" s="110">
        <v>0</v>
      </c>
      <c r="L48" s="110">
        <v>0</v>
      </c>
      <c r="M48" s="78">
        <f t="shared" si="8"/>
        <v>0</v>
      </c>
      <c r="N48" s="110">
        <v>0</v>
      </c>
    </row>
    <row r="49" spans="2:14">
      <c r="B49" s="68"/>
      <c r="C49" s="68"/>
      <c r="D49" s="77" t="s">
        <v>3</v>
      </c>
      <c r="E49" s="70">
        <v>2</v>
      </c>
      <c r="F49" s="109">
        <v>0</v>
      </c>
      <c r="G49" s="109">
        <v>0</v>
      </c>
      <c r="H49" s="64">
        <f t="shared" si="6"/>
        <v>0</v>
      </c>
      <c r="I49" s="109">
        <v>0</v>
      </c>
      <c r="J49" s="64">
        <f t="shared" si="2"/>
        <v>0</v>
      </c>
      <c r="K49" s="110">
        <v>0</v>
      </c>
      <c r="L49" s="110">
        <v>0</v>
      </c>
      <c r="M49" s="78">
        <f t="shared" si="8"/>
        <v>0</v>
      </c>
      <c r="N49" s="110">
        <v>0</v>
      </c>
    </row>
    <row r="50" spans="2:14">
      <c r="B50" s="73"/>
      <c r="C50" s="77"/>
      <c r="D50" s="73"/>
      <c r="E50" s="74">
        <v>1</v>
      </c>
      <c r="F50" s="109">
        <v>0</v>
      </c>
      <c r="G50" s="109">
        <v>0</v>
      </c>
      <c r="H50" s="83">
        <f t="shared" si="6"/>
        <v>0</v>
      </c>
      <c r="I50" s="109">
        <v>3</v>
      </c>
      <c r="J50" s="83">
        <f t="shared" si="2"/>
        <v>3</v>
      </c>
      <c r="K50" s="110">
        <v>0</v>
      </c>
      <c r="L50" s="110">
        <v>0</v>
      </c>
      <c r="M50" s="84">
        <f t="shared" si="8"/>
        <v>0</v>
      </c>
      <c r="N50" s="110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7</v>
      </c>
      <c r="G51" s="64">
        <f t="shared" si="9"/>
        <v>0</v>
      </c>
      <c r="H51" s="64">
        <f t="shared" si="9"/>
        <v>7</v>
      </c>
      <c r="I51" s="64">
        <f t="shared" si="9"/>
        <v>3</v>
      </c>
      <c r="J51" s="64">
        <f t="shared" si="9"/>
        <v>10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746</v>
      </c>
      <c r="G53" s="85">
        <f t="shared" ref="G53:J53" si="10">+G23+G37+G51+G52</f>
        <v>100</v>
      </c>
      <c r="H53" s="85">
        <f t="shared" si="10"/>
        <v>846</v>
      </c>
      <c r="I53" s="85">
        <f t="shared" si="10"/>
        <v>203</v>
      </c>
      <c r="J53" s="85">
        <f t="shared" si="10"/>
        <v>1049</v>
      </c>
      <c r="K53" s="85">
        <f>+K23+K37+K51+K52</f>
        <v>542</v>
      </c>
      <c r="L53" s="85">
        <f t="shared" ref="L53:N53" si="11">+L23+L37+L51+L52</f>
        <v>122</v>
      </c>
      <c r="M53" s="85">
        <f t="shared" si="11"/>
        <v>664</v>
      </c>
      <c r="N53" s="85">
        <f t="shared" si="11"/>
        <v>148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10:G22 I10:I22 K10:L22 N10:N22 F24:G36 I24:I36 K24:L36 N24:N36 F38:G50 I38:I50 K38:L50 N38:N50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260</v>
      </c>
      <c r="G10" s="65">
        <v>0</v>
      </c>
      <c r="H10" s="64">
        <f>F10+G10</f>
        <v>260</v>
      </c>
      <c r="I10" s="65">
        <v>0</v>
      </c>
      <c r="J10" s="64">
        <f>H10+I10</f>
        <v>260</v>
      </c>
      <c r="K10" s="119">
        <v>351</v>
      </c>
      <c r="L10" s="119">
        <v>29</v>
      </c>
      <c r="M10" s="67">
        <f t="shared" ref="M10:M12" si="0">K10+L10</f>
        <v>380</v>
      </c>
      <c r="N10" s="119">
        <v>33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8</v>
      </c>
      <c r="G11" s="65">
        <v>0</v>
      </c>
      <c r="H11" s="64">
        <f t="shared" ref="H11:H22" si="1">F11+G11</f>
        <v>8</v>
      </c>
      <c r="I11" s="65">
        <v>0</v>
      </c>
      <c r="J11" s="64">
        <f t="shared" ref="J11:J50" si="2">H11+I11</f>
        <v>8</v>
      </c>
      <c r="K11" s="119">
        <v>1</v>
      </c>
      <c r="L11" s="119">
        <v>0</v>
      </c>
      <c r="M11" s="67">
        <f t="shared" si="0"/>
        <v>1</v>
      </c>
      <c r="N11" s="11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15</v>
      </c>
      <c r="G12" s="65">
        <v>0</v>
      </c>
      <c r="H12" s="64">
        <f t="shared" si="1"/>
        <v>15</v>
      </c>
      <c r="I12" s="65">
        <v>0</v>
      </c>
      <c r="J12" s="64">
        <f t="shared" si="2"/>
        <v>15</v>
      </c>
      <c r="K12" s="119">
        <v>1</v>
      </c>
      <c r="L12" s="119">
        <v>0</v>
      </c>
      <c r="M12" s="67">
        <f t="shared" si="0"/>
        <v>1</v>
      </c>
      <c r="N12" s="11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16</v>
      </c>
      <c r="G13" s="65">
        <v>0</v>
      </c>
      <c r="H13" s="64">
        <f t="shared" si="1"/>
        <v>16</v>
      </c>
      <c r="I13" s="65">
        <v>0</v>
      </c>
      <c r="J13" s="64">
        <f t="shared" si="2"/>
        <v>16</v>
      </c>
      <c r="K13" s="119">
        <v>0</v>
      </c>
      <c r="L13" s="119">
        <v>0</v>
      </c>
      <c r="M13" s="67">
        <f>K13+L13</f>
        <v>0</v>
      </c>
      <c r="N13" s="11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40</v>
      </c>
      <c r="G14" s="65">
        <v>0</v>
      </c>
      <c r="H14" s="64">
        <f t="shared" si="1"/>
        <v>40</v>
      </c>
      <c r="I14" s="65">
        <v>0</v>
      </c>
      <c r="J14" s="64">
        <f t="shared" si="2"/>
        <v>40</v>
      </c>
      <c r="K14" s="119">
        <v>0</v>
      </c>
      <c r="L14" s="119">
        <v>0</v>
      </c>
      <c r="M14" s="67">
        <f t="shared" ref="M14:M22" si="3">K14+L14</f>
        <v>0</v>
      </c>
      <c r="N14" s="11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69</v>
      </c>
      <c r="G15" s="65">
        <v>0</v>
      </c>
      <c r="H15" s="64">
        <f t="shared" si="1"/>
        <v>69</v>
      </c>
      <c r="I15" s="65">
        <v>0</v>
      </c>
      <c r="J15" s="64">
        <f t="shared" si="2"/>
        <v>69</v>
      </c>
      <c r="K15" s="119">
        <v>0</v>
      </c>
      <c r="L15" s="119">
        <v>0</v>
      </c>
      <c r="M15" s="67">
        <f t="shared" si="3"/>
        <v>0</v>
      </c>
      <c r="N15" s="11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53</v>
      </c>
      <c r="G16" s="65">
        <v>0</v>
      </c>
      <c r="H16" s="64">
        <f t="shared" si="1"/>
        <v>53</v>
      </c>
      <c r="I16" s="65">
        <v>0</v>
      </c>
      <c r="J16" s="64">
        <f t="shared" si="2"/>
        <v>53</v>
      </c>
      <c r="K16" s="119">
        <v>0</v>
      </c>
      <c r="L16" s="119">
        <v>0</v>
      </c>
      <c r="M16" s="67">
        <f t="shared" si="3"/>
        <v>0</v>
      </c>
      <c r="N16" s="11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18</v>
      </c>
      <c r="G17" s="65">
        <v>0</v>
      </c>
      <c r="H17" s="64">
        <f t="shared" si="1"/>
        <v>18</v>
      </c>
      <c r="I17" s="65">
        <v>0</v>
      </c>
      <c r="J17" s="64">
        <f t="shared" si="2"/>
        <v>18</v>
      </c>
      <c r="K17" s="119">
        <v>0</v>
      </c>
      <c r="L17" s="119">
        <v>0</v>
      </c>
      <c r="M17" s="67">
        <f t="shared" si="3"/>
        <v>0</v>
      </c>
      <c r="N17" s="11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14</v>
      </c>
      <c r="G18" s="65">
        <v>0</v>
      </c>
      <c r="H18" s="64">
        <f t="shared" si="1"/>
        <v>14</v>
      </c>
      <c r="I18" s="65">
        <v>0</v>
      </c>
      <c r="J18" s="64">
        <f t="shared" si="2"/>
        <v>14</v>
      </c>
      <c r="K18" s="119">
        <v>0</v>
      </c>
      <c r="L18" s="119">
        <v>0</v>
      </c>
      <c r="M18" s="67">
        <f t="shared" si="3"/>
        <v>0</v>
      </c>
      <c r="N18" s="119">
        <v>0</v>
      </c>
    </row>
    <row r="19" spans="2:14">
      <c r="B19" s="68"/>
      <c r="C19" s="69"/>
      <c r="D19" s="72" t="s">
        <v>12</v>
      </c>
      <c r="E19" s="70">
        <v>4</v>
      </c>
      <c r="F19" s="65">
        <v>25</v>
      </c>
      <c r="G19" s="65">
        <v>0</v>
      </c>
      <c r="H19" s="64">
        <f t="shared" si="1"/>
        <v>25</v>
      </c>
      <c r="I19" s="65">
        <v>0</v>
      </c>
      <c r="J19" s="64">
        <f t="shared" si="2"/>
        <v>25</v>
      </c>
      <c r="K19" s="119">
        <v>0</v>
      </c>
      <c r="L19" s="119">
        <v>0</v>
      </c>
      <c r="M19" s="67">
        <f t="shared" si="3"/>
        <v>0</v>
      </c>
      <c r="N19" s="11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8</v>
      </c>
      <c r="H20" s="64">
        <f t="shared" si="1"/>
        <v>8</v>
      </c>
      <c r="I20" s="65">
        <v>0</v>
      </c>
      <c r="J20" s="64">
        <f t="shared" si="2"/>
        <v>8</v>
      </c>
      <c r="K20" s="119">
        <v>0</v>
      </c>
      <c r="L20" s="119">
        <v>0</v>
      </c>
      <c r="M20" s="67">
        <f t="shared" si="3"/>
        <v>0</v>
      </c>
      <c r="N20" s="11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3</v>
      </c>
      <c r="H21" s="64">
        <f t="shared" si="1"/>
        <v>3</v>
      </c>
      <c r="I21" s="65">
        <v>0</v>
      </c>
      <c r="J21" s="64">
        <f t="shared" si="2"/>
        <v>3</v>
      </c>
      <c r="K21" s="119">
        <v>0</v>
      </c>
      <c r="L21" s="119">
        <v>0</v>
      </c>
      <c r="M21" s="67">
        <f t="shared" si="3"/>
        <v>0</v>
      </c>
      <c r="N21" s="11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20</v>
      </c>
      <c r="H22" s="64">
        <f t="shared" si="1"/>
        <v>20</v>
      </c>
      <c r="I22" s="65">
        <v>61</v>
      </c>
      <c r="J22" s="64">
        <f t="shared" si="2"/>
        <v>81</v>
      </c>
      <c r="K22" s="119">
        <v>0</v>
      </c>
      <c r="L22" s="119">
        <v>0</v>
      </c>
      <c r="M22" s="67">
        <f t="shared" si="3"/>
        <v>0</v>
      </c>
      <c r="N22" s="11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518</v>
      </c>
      <c r="G23" s="64">
        <f>SUM(G10:G22)</f>
        <v>31</v>
      </c>
      <c r="H23" s="75">
        <f>SUM(H10:H22)</f>
        <v>549</v>
      </c>
      <c r="I23" s="64">
        <f t="shared" ref="I23:N23" si="4">SUM(I10:I22)</f>
        <v>61</v>
      </c>
      <c r="J23" s="75">
        <f>SUM(J10:J22)</f>
        <v>610</v>
      </c>
      <c r="K23" s="76">
        <f>SUM(K10:K22)</f>
        <v>353</v>
      </c>
      <c r="L23" s="76">
        <f>SUM(L10:L22)</f>
        <v>29</v>
      </c>
      <c r="M23" s="64">
        <f t="shared" si="4"/>
        <v>382</v>
      </c>
      <c r="N23" s="64">
        <f t="shared" si="4"/>
        <v>33</v>
      </c>
    </row>
    <row r="24" spans="2:14">
      <c r="B24" s="68"/>
      <c r="C24" s="68"/>
      <c r="D24" s="77"/>
      <c r="E24" s="73">
        <v>13</v>
      </c>
      <c r="F24" s="65">
        <v>566</v>
      </c>
      <c r="G24" s="65">
        <v>0</v>
      </c>
      <c r="H24" s="64">
        <f>F24+G24</f>
        <v>566</v>
      </c>
      <c r="I24" s="65">
        <v>0</v>
      </c>
      <c r="J24" s="64">
        <f t="shared" si="2"/>
        <v>566</v>
      </c>
      <c r="K24" s="119">
        <v>435</v>
      </c>
      <c r="L24" s="119">
        <v>47</v>
      </c>
      <c r="M24" s="78">
        <f t="shared" ref="M24:M36" si="5">K24+L24</f>
        <v>482</v>
      </c>
      <c r="N24" s="119">
        <v>52</v>
      </c>
    </row>
    <row r="25" spans="2:14">
      <c r="B25" s="68"/>
      <c r="C25" s="68" t="s">
        <v>0</v>
      </c>
      <c r="D25" s="77"/>
      <c r="E25" s="70">
        <v>12</v>
      </c>
      <c r="F25" s="65">
        <v>25</v>
      </c>
      <c r="G25" s="65">
        <v>0</v>
      </c>
      <c r="H25" s="64">
        <f t="shared" ref="H25:H50" si="6">F25+G25</f>
        <v>25</v>
      </c>
      <c r="I25" s="65">
        <v>0</v>
      </c>
      <c r="J25" s="64">
        <f t="shared" si="2"/>
        <v>25</v>
      </c>
      <c r="K25" s="119">
        <v>2</v>
      </c>
      <c r="L25" s="119">
        <v>0</v>
      </c>
      <c r="M25" s="78">
        <f t="shared" si="5"/>
        <v>2</v>
      </c>
      <c r="N25" s="119">
        <v>0</v>
      </c>
    </row>
    <row r="26" spans="2:14">
      <c r="B26" s="68" t="s">
        <v>7</v>
      </c>
      <c r="C26" s="73"/>
      <c r="D26" s="77"/>
      <c r="E26" s="70">
        <v>11</v>
      </c>
      <c r="F26" s="65">
        <v>17</v>
      </c>
      <c r="G26" s="65">
        <v>0</v>
      </c>
      <c r="H26" s="64">
        <f t="shared" si="6"/>
        <v>17</v>
      </c>
      <c r="I26" s="65">
        <v>0</v>
      </c>
      <c r="J26" s="64">
        <f t="shared" si="2"/>
        <v>17</v>
      </c>
      <c r="K26" s="119">
        <v>1</v>
      </c>
      <c r="L26" s="119">
        <v>0</v>
      </c>
      <c r="M26" s="78">
        <f t="shared" si="5"/>
        <v>1</v>
      </c>
      <c r="N26" s="11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22</v>
      </c>
      <c r="G27" s="65">
        <v>0</v>
      </c>
      <c r="H27" s="64">
        <f t="shared" si="6"/>
        <v>22</v>
      </c>
      <c r="I27" s="65">
        <v>0</v>
      </c>
      <c r="J27" s="64">
        <f t="shared" si="2"/>
        <v>22</v>
      </c>
      <c r="K27" s="119">
        <v>1</v>
      </c>
      <c r="L27" s="119">
        <v>2</v>
      </c>
      <c r="M27" s="78">
        <f t="shared" si="5"/>
        <v>3</v>
      </c>
      <c r="N27" s="119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37</v>
      </c>
      <c r="G28" s="65">
        <v>0</v>
      </c>
      <c r="H28" s="64">
        <f t="shared" si="6"/>
        <v>37</v>
      </c>
      <c r="I28" s="65">
        <v>0</v>
      </c>
      <c r="J28" s="64">
        <f t="shared" si="2"/>
        <v>37</v>
      </c>
      <c r="K28" s="119">
        <v>0</v>
      </c>
      <c r="L28" s="119">
        <v>0</v>
      </c>
      <c r="M28" s="78">
        <f t="shared" si="5"/>
        <v>0</v>
      </c>
      <c r="N28" s="11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46</v>
      </c>
      <c r="G29" s="65">
        <v>0</v>
      </c>
      <c r="H29" s="64">
        <f t="shared" si="6"/>
        <v>46</v>
      </c>
      <c r="I29" s="65">
        <v>0</v>
      </c>
      <c r="J29" s="64">
        <f t="shared" si="2"/>
        <v>46</v>
      </c>
      <c r="K29" s="119">
        <v>0</v>
      </c>
      <c r="L29" s="119">
        <v>0</v>
      </c>
      <c r="M29" s="78">
        <f t="shared" si="5"/>
        <v>0</v>
      </c>
      <c r="N29" s="11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66</v>
      </c>
      <c r="G30" s="65">
        <v>0</v>
      </c>
      <c r="H30" s="64">
        <f t="shared" si="6"/>
        <v>66</v>
      </c>
      <c r="I30" s="65">
        <v>0</v>
      </c>
      <c r="J30" s="64">
        <f t="shared" si="2"/>
        <v>66</v>
      </c>
      <c r="K30" s="119">
        <v>0</v>
      </c>
      <c r="L30" s="119">
        <v>0</v>
      </c>
      <c r="M30" s="78">
        <f t="shared" si="5"/>
        <v>0</v>
      </c>
      <c r="N30" s="11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21</v>
      </c>
      <c r="G31" s="65">
        <v>0</v>
      </c>
      <c r="H31" s="64">
        <f t="shared" si="6"/>
        <v>21</v>
      </c>
      <c r="I31" s="65">
        <v>0</v>
      </c>
      <c r="J31" s="64">
        <f t="shared" si="2"/>
        <v>21</v>
      </c>
      <c r="K31" s="119">
        <v>1</v>
      </c>
      <c r="L31" s="119">
        <v>0</v>
      </c>
      <c r="M31" s="78">
        <f t="shared" si="5"/>
        <v>1</v>
      </c>
      <c r="N31" s="119">
        <v>0</v>
      </c>
    </row>
    <row r="32" spans="2:14">
      <c r="B32" s="68" t="s">
        <v>9</v>
      </c>
      <c r="C32" s="74"/>
      <c r="D32" s="77"/>
      <c r="E32" s="70">
        <v>5</v>
      </c>
      <c r="F32" s="65">
        <v>24</v>
      </c>
      <c r="G32" s="65">
        <v>0</v>
      </c>
      <c r="H32" s="64">
        <f t="shared" si="6"/>
        <v>24</v>
      </c>
      <c r="I32" s="65">
        <v>0</v>
      </c>
      <c r="J32" s="64">
        <f t="shared" si="2"/>
        <v>24</v>
      </c>
      <c r="K32" s="119">
        <v>0</v>
      </c>
      <c r="L32" s="119">
        <v>1</v>
      </c>
      <c r="M32" s="78">
        <f t="shared" si="5"/>
        <v>1</v>
      </c>
      <c r="N32" s="119">
        <v>2</v>
      </c>
    </row>
    <row r="33" spans="2:14">
      <c r="B33" s="68"/>
      <c r="C33" s="68"/>
      <c r="D33" s="77"/>
      <c r="E33" s="70">
        <v>4</v>
      </c>
      <c r="F33" s="65">
        <v>23</v>
      </c>
      <c r="G33" s="65">
        <v>0</v>
      </c>
      <c r="H33" s="64">
        <f t="shared" si="6"/>
        <v>23</v>
      </c>
      <c r="I33" s="65">
        <v>0</v>
      </c>
      <c r="J33" s="64">
        <f t="shared" si="2"/>
        <v>23</v>
      </c>
      <c r="K33" s="119">
        <v>0</v>
      </c>
      <c r="L33" s="119">
        <v>1</v>
      </c>
      <c r="M33" s="78">
        <f t="shared" si="5"/>
        <v>1</v>
      </c>
      <c r="N33" s="119">
        <v>1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4</v>
      </c>
      <c r="H34" s="64">
        <f t="shared" si="6"/>
        <v>4</v>
      </c>
      <c r="I34" s="65">
        <v>0</v>
      </c>
      <c r="J34" s="64">
        <f t="shared" si="2"/>
        <v>4</v>
      </c>
      <c r="K34" s="119">
        <v>0</v>
      </c>
      <c r="L34" s="119">
        <v>0</v>
      </c>
      <c r="M34" s="78">
        <f t="shared" si="5"/>
        <v>0</v>
      </c>
      <c r="N34" s="11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1</v>
      </c>
      <c r="H35" s="64">
        <f t="shared" si="6"/>
        <v>1</v>
      </c>
      <c r="I35" s="65">
        <v>0</v>
      </c>
      <c r="J35" s="64">
        <f t="shared" si="2"/>
        <v>1</v>
      </c>
      <c r="K35" s="119">
        <v>0</v>
      </c>
      <c r="L35" s="119">
        <v>0</v>
      </c>
      <c r="M35" s="78">
        <f t="shared" si="5"/>
        <v>0</v>
      </c>
      <c r="N35" s="11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21</v>
      </c>
      <c r="H36" s="64">
        <f t="shared" si="6"/>
        <v>21</v>
      </c>
      <c r="I36" s="65">
        <v>144</v>
      </c>
      <c r="J36" s="64">
        <f>H36+I36</f>
        <v>165</v>
      </c>
      <c r="K36" s="119">
        <v>0</v>
      </c>
      <c r="L36" s="119">
        <v>0</v>
      </c>
      <c r="M36" s="78">
        <f t="shared" si="5"/>
        <v>0</v>
      </c>
      <c r="N36" s="11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847</v>
      </c>
      <c r="G37" s="64">
        <f t="shared" si="7"/>
        <v>26</v>
      </c>
      <c r="H37" s="80">
        <f t="shared" si="7"/>
        <v>873</v>
      </c>
      <c r="I37" s="81">
        <f t="shared" si="7"/>
        <v>144</v>
      </c>
      <c r="J37" s="75">
        <f t="shared" si="7"/>
        <v>1017</v>
      </c>
      <c r="K37" s="76">
        <f t="shared" si="7"/>
        <v>440</v>
      </c>
      <c r="L37" s="64">
        <f t="shared" si="7"/>
        <v>51</v>
      </c>
      <c r="M37" s="75">
        <f t="shared" si="7"/>
        <v>491</v>
      </c>
      <c r="N37" s="76">
        <f t="shared" si="7"/>
        <v>57</v>
      </c>
    </row>
    <row r="38" spans="2:14">
      <c r="B38" s="74"/>
      <c r="C38" s="74"/>
      <c r="D38" s="82"/>
      <c r="E38" s="70">
        <v>13</v>
      </c>
      <c r="F38" s="65">
        <v>4</v>
      </c>
      <c r="G38" s="65">
        <v>0</v>
      </c>
      <c r="H38" s="64">
        <f t="shared" si="6"/>
        <v>4</v>
      </c>
      <c r="I38" s="65">
        <v>0</v>
      </c>
      <c r="J38" s="64">
        <f t="shared" si="2"/>
        <v>4</v>
      </c>
      <c r="K38" s="119">
        <v>1</v>
      </c>
      <c r="L38" s="119">
        <v>0</v>
      </c>
      <c r="M38" s="78">
        <f>K38+L38</f>
        <v>1</v>
      </c>
      <c r="N38" s="11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119">
        <v>0</v>
      </c>
      <c r="L39" s="119">
        <v>0</v>
      </c>
      <c r="M39" s="78">
        <f t="shared" ref="M39:M50" si="8">K39+L39</f>
        <v>0</v>
      </c>
      <c r="N39" s="11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119">
        <v>0</v>
      </c>
      <c r="L40" s="119">
        <v>0</v>
      </c>
      <c r="M40" s="78">
        <f t="shared" si="8"/>
        <v>0</v>
      </c>
      <c r="N40" s="11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119">
        <v>0</v>
      </c>
      <c r="L41" s="119">
        <v>0</v>
      </c>
      <c r="M41" s="78">
        <f t="shared" si="8"/>
        <v>0</v>
      </c>
      <c r="N41" s="11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119">
        <v>0</v>
      </c>
      <c r="L42" s="119">
        <v>0</v>
      </c>
      <c r="M42" s="78">
        <f t="shared" si="8"/>
        <v>0</v>
      </c>
      <c r="N42" s="11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119">
        <v>0</v>
      </c>
      <c r="L43" s="119">
        <v>0</v>
      </c>
      <c r="M43" s="78">
        <f t="shared" si="8"/>
        <v>0</v>
      </c>
      <c r="N43" s="11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119">
        <v>0</v>
      </c>
      <c r="L44" s="119">
        <v>0</v>
      </c>
      <c r="M44" s="78">
        <f t="shared" si="8"/>
        <v>0</v>
      </c>
      <c r="N44" s="11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119">
        <v>0</v>
      </c>
      <c r="L45" s="119">
        <v>0</v>
      </c>
      <c r="M45" s="78">
        <f t="shared" si="8"/>
        <v>0</v>
      </c>
      <c r="N45" s="11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119">
        <v>0</v>
      </c>
      <c r="L46" s="119">
        <v>0</v>
      </c>
      <c r="M46" s="78">
        <f t="shared" si="8"/>
        <v>0</v>
      </c>
      <c r="N46" s="121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119">
        <v>0</v>
      </c>
      <c r="L47" s="119">
        <v>0</v>
      </c>
      <c r="M47" s="78">
        <f t="shared" si="8"/>
        <v>0</v>
      </c>
      <c r="N47" s="11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119">
        <v>0</v>
      </c>
      <c r="L48" s="119">
        <v>0</v>
      </c>
      <c r="M48" s="78">
        <f t="shared" si="8"/>
        <v>0</v>
      </c>
      <c r="N48" s="11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119">
        <v>0</v>
      </c>
      <c r="L49" s="119">
        <v>0</v>
      </c>
      <c r="M49" s="78">
        <f t="shared" si="8"/>
        <v>0</v>
      </c>
      <c r="N49" s="11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120">
        <v>2</v>
      </c>
      <c r="J50" s="83">
        <f t="shared" si="2"/>
        <v>2</v>
      </c>
      <c r="K50" s="119">
        <v>0</v>
      </c>
      <c r="L50" s="119">
        <v>0</v>
      </c>
      <c r="M50" s="84">
        <f t="shared" si="8"/>
        <v>0</v>
      </c>
      <c r="N50" s="11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4</v>
      </c>
      <c r="G51" s="64">
        <f t="shared" si="9"/>
        <v>0</v>
      </c>
      <c r="H51" s="64">
        <f t="shared" si="9"/>
        <v>4</v>
      </c>
      <c r="I51" s="64">
        <f t="shared" si="9"/>
        <v>2</v>
      </c>
      <c r="J51" s="64">
        <f t="shared" si="9"/>
        <v>6</v>
      </c>
      <c r="K51" s="64">
        <f t="shared" si="9"/>
        <v>1</v>
      </c>
      <c r="L51" s="64">
        <f t="shared" si="9"/>
        <v>0</v>
      </c>
      <c r="M51" s="64">
        <f t="shared" si="9"/>
        <v>1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122">
        <v>0</v>
      </c>
      <c r="L52" s="122">
        <v>0</v>
      </c>
      <c r="M52" s="122">
        <v>0</v>
      </c>
      <c r="N52" s="122">
        <v>0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1369</v>
      </c>
      <c r="G53" s="85">
        <f t="shared" ref="G53:J53" si="10">+G23+G37+G51+G52</f>
        <v>57</v>
      </c>
      <c r="H53" s="85">
        <f t="shared" si="10"/>
        <v>1426</v>
      </c>
      <c r="I53" s="85">
        <f t="shared" si="10"/>
        <v>207</v>
      </c>
      <c r="J53" s="85">
        <f t="shared" si="10"/>
        <v>1633</v>
      </c>
      <c r="K53" s="85">
        <f>+K23+K37+K51+K52</f>
        <v>794</v>
      </c>
      <c r="L53" s="85">
        <f t="shared" ref="L53:N53" si="11">+L23+L37+L51+L52</f>
        <v>80</v>
      </c>
      <c r="M53" s="85">
        <f t="shared" si="11"/>
        <v>874</v>
      </c>
      <c r="N53" s="85">
        <f t="shared" si="11"/>
        <v>90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56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5" t="s">
        <v>46</v>
      </c>
      <c r="D3" s="175"/>
      <c r="E3" s="175"/>
      <c r="F3" s="175"/>
      <c r="G3" s="175"/>
      <c r="H3" s="175"/>
      <c r="I3" s="175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09">
        <v>124</v>
      </c>
      <c r="G10" s="109">
        <v>28</v>
      </c>
      <c r="H10" s="64">
        <f>F10+G10</f>
        <v>152</v>
      </c>
      <c r="I10" s="109">
        <v>0</v>
      </c>
      <c r="J10" s="64">
        <f>H10+I10</f>
        <v>152</v>
      </c>
      <c r="K10" s="110">
        <v>142</v>
      </c>
      <c r="L10" s="110">
        <v>23</v>
      </c>
      <c r="M10" s="67">
        <f t="shared" ref="M10:M12" si="0">K10+L10</f>
        <v>165</v>
      </c>
      <c r="N10" s="110">
        <v>30</v>
      </c>
    </row>
    <row r="11" spans="2:14">
      <c r="B11" s="68" t="s">
        <v>1</v>
      </c>
      <c r="C11" s="69" t="s">
        <v>0</v>
      </c>
      <c r="D11" s="61"/>
      <c r="E11" s="70">
        <v>12</v>
      </c>
      <c r="F11" s="109">
        <v>9</v>
      </c>
      <c r="G11" s="109">
        <v>0</v>
      </c>
      <c r="H11" s="64">
        <f t="shared" ref="H11:H22" si="1">F11+G11</f>
        <v>9</v>
      </c>
      <c r="I11" s="109">
        <v>0</v>
      </c>
      <c r="J11" s="64">
        <f t="shared" ref="J11:J50" si="2">H11+I11</f>
        <v>9</v>
      </c>
      <c r="K11" s="110">
        <v>0</v>
      </c>
      <c r="L11" s="110">
        <v>0</v>
      </c>
      <c r="M11" s="67">
        <f t="shared" si="0"/>
        <v>0</v>
      </c>
      <c r="N11" s="110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09">
        <v>8</v>
      </c>
      <c r="G12" s="109">
        <v>0</v>
      </c>
      <c r="H12" s="64">
        <f t="shared" si="1"/>
        <v>8</v>
      </c>
      <c r="I12" s="109">
        <v>0</v>
      </c>
      <c r="J12" s="64">
        <f t="shared" si="2"/>
        <v>8</v>
      </c>
      <c r="K12" s="110">
        <v>0</v>
      </c>
      <c r="L12" s="110">
        <v>0</v>
      </c>
      <c r="M12" s="67">
        <f t="shared" si="0"/>
        <v>0</v>
      </c>
      <c r="N12" s="110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9">
        <v>17</v>
      </c>
      <c r="G13" s="109">
        <v>0</v>
      </c>
      <c r="H13" s="64">
        <f t="shared" si="1"/>
        <v>17</v>
      </c>
      <c r="I13" s="109">
        <v>0</v>
      </c>
      <c r="J13" s="64">
        <f t="shared" si="2"/>
        <v>17</v>
      </c>
      <c r="K13" s="110">
        <v>0</v>
      </c>
      <c r="L13" s="110">
        <v>0</v>
      </c>
      <c r="M13" s="67">
        <f>K13+L13</f>
        <v>0</v>
      </c>
      <c r="N13" s="110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9">
        <v>9</v>
      </c>
      <c r="G14" s="109">
        <v>0</v>
      </c>
      <c r="H14" s="64">
        <f t="shared" si="1"/>
        <v>9</v>
      </c>
      <c r="I14" s="109">
        <v>0</v>
      </c>
      <c r="J14" s="64">
        <f t="shared" si="2"/>
        <v>9</v>
      </c>
      <c r="K14" s="110">
        <v>0</v>
      </c>
      <c r="L14" s="110">
        <v>0</v>
      </c>
      <c r="M14" s="67">
        <f t="shared" ref="M14:M22" si="3">K14+L14</f>
        <v>0</v>
      </c>
      <c r="N14" s="110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9">
        <v>3</v>
      </c>
      <c r="G15" s="109">
        <v>0</v>
      </c>
      <c r="H15" s="64">
        <f t="shared" si="1"/>
        <v>3</v>
      </c>
      <c r="I15" s="109">
        <v>0</v>
      </c>
      <c r="J15" s="64">
        <f t="shared" si="2"/>
        <v>3</v>
      </c>
      <c r="K15" s="110">
        <v>0</v>
      </c>
      <c r="L15" s="110">
        <v>0</v>
      </c>
      <c r="M15" s="67">
        <f t="shared" si="3"/>
        <v>0</v>
      </c>
      <c r="N15" s="110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9">
        <v>21</v>
      </c>
      <c r="G16" s="109">
        <v>0</v>
      </c>
      <c r="H16" s="64">
        <f t="shared" si="1"/>
        <v>21</v>
      </c>
      <c r="I16" s="109">
        <v>0</v>
      </c>
      <c r="J16" s="64">
        <f t="shared" si="2"/>
        <v>21</v>
      </c>
      <c r="K16" s="110">
        <v>0</v>
      </c>
      <c r="L16" s="110">
        <v>0</v>
      </c>
      <c r="M16" s="67">
        <f t="shared" si="3"/>
        <v>0</v>
      </c>
      <c r="N16" s="110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9">
        <v>7</v>
      </c>
      <c r="G17" s="109">
        <v>0</v>
      </c>
      <c r="H17" s="64">
        <f t="shared" si="1"/>
        <v>7</v>
      </c>
      <c r="I17" s="109">
        <v>0</v>
      </c>
      <c r="J17" s="64">
        <f t="shared" si="2"/>
        <v>7</v>
      </c>
      <c r="K17" s="110">
        <v>0</v>
      </c>
      <c r="L17" s="110">
        <v>0</v>
      </c>
      <c r="M17" s="67">
        <f t="shared" si="3"/>
        <v>0</v>
      </c>
      <c r="N17" s="110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9">
        <v>7</v>
      </c>
      <c r="G18" s="109">
        <v>0</v>
      </c>
      <c r="H18" s="64">
        <f t="shared" si="1"/>
        <v>7</v>
      </c>
      <c r="I18" s="109">
        <v>0</v>
      </c>
      <c r="J18" s="64">
        <f t="shared" si="2"/>
        <v>7</v>
      </c>
      <c r="K18" s="110">
        <v>0</v>
      </c>
      <c r="L18" s="110">
        <v>0</v>
      </c>
      <c r="M18" s="67">
        <f t="shared" si="3"/>
        <v>0</v>
      </c>
      <c r="N18" s="110">
        <v>0</v>
      </c>
    </row>
    <row r="19" spans="2:14">
      <c r="B19" s="68"/>
      <c r="C19" s="69"/>
      <c r="D19" s="72" t="s">
        <v>12</v>
      </c>
      <c r="E19" s="70">
        <v>4</v>
      </c>
      <c r="F19" s="109">
        <v>1</v>
      </c>
      <c r="G19" s="109">
        <v>0</v>
      </c>
      <c r="H19" s="64">
        <f t="shared" si="1"/>
        <v>1</v>
      </c>
      <c r="I19" s="109">
        <v>0</v>
      </c>
      <c r="J19" s="64">
        <f t="shared" si="2"/>
        <v>1</v>
      </c>
      <c r="K19" s="110">
        <v>0</v>
      </c>
      <c r="L19" s="110">
        <v>0</v>
      </c>
      <c r="M19" s="67">
        <f t="shared" si="3"/>
        <v>0</v>
      </c>
      <c r="N19" s="110">
        <v>0</v>
      </c>
    </row>
    <row r="20" spans="2:14">
      <c r="B20" s="68"/>
      <c r="C20" s="69" t="s">
        <v>1</v>
      </c>
      <c r="D20" s="61"/>
      <c r="E20" s="70">
        <v>3</v>
      </c>
      <c r="F20" s="109">
        <v>0</v>
      </c>
      <c r="G20" s="109">
        <v>0</v>
      </c>
      <c r="H20" s="64">
        <f t="shared" si="1"/>
        <v>0</v>
      </c>
      <c r="I20" s="109">
        <v>0</v>
      </c>
      <c r="J20" s="64">
        <f t="shared" si="2"/>
        <v>0</v>
      </c>
      <c r="K20" s="110">
        <v>0</v>
      </c>
      <c r="L20" s="110">
        <v>1</v>
      </c>
      <c r="M20" s="67">
        <f t="shared" si="3"/>
        <v>1</v>
      </c>
      <c r="N20" s="110">
        <v>1</v>
      </c>
    </row>
    <row r="21" spans="2:14">
      <c r="B21" s="68"/>
      <c r="C21" s="69"/>
      <c r="D21" s="61"/>
      <c r="E21" s="70">
        <v>2</v>
      </c>
      <c r="F21" s="109">
        <v>0</v>
      </c>
      <c r="G21" s="109">
        <v>0</v>
      </c>
      <c r="H21" s="64">
        <f t="shared" si="1"/>
        <v>0</v>
      </c>
      <c r="I21" s="109">
        <v>0</v>
      </c>
      <c r="J21" s="64">
        <f t="shared" si="2"/>
        <v>0</v>
      </c>
      <c r="K21" s="110">
        <v>0</v>
      </c>
      <c r="L21" s="110">
        <v>0</v>
      </c>
      <c r="M21" s="67">
        <f t="shared" si="3"/>
        <v>0</v>
      </c>
      <c r="N21" s="110">
        <v>0</v>
      </c>
    </row>
    <row r="22" spans="2:14">
      <c r="B22" s="73"/>
      <c r="C22" s="71"/>
      <c r="D22" s="61"/>
      <c r="E22" s="74">
        <v>1</v>
      </c>
      <c r="F22" s="109">
        <v>0</v>
      </c>
      <c r="G22" s="109">
        <v>0</v>
      </c>
      <c r="H22" s="64">
        <f t="shared" si="1"/>
        <v>0</v>
      </c>
      <c r="I22" s="109">
        <v>37</v>
      </c>
      <c r="J22" s="64">
        <f t="shared" si="2"/>
        <v>37</v>
      </c>
      <c r="K22" s="110">
        <v>0</v>
      </c>
      <c r="L22" s="110">
        <v>0</v>
      </c>
      <c r="M22" s="67">
        <f t="shared" si="3"/>
        <v>0</v>
      </c>
      <c r="N22" s="110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206</v>
      </c>
      <c r="G23" s="64">
        <f>SUM(G10:G22)</f>
        <v>28</v>
      </c>
      <c r="H23" s="75">
        <f>SUM(H10:H22)</f>
        <v>234</v>
      </c>
      <c r="I23" s="64">
        <f t="shared" ref="I23:N23" si="4">SUM(I10:I22)</f>
        <v>37</v>
      </c>
      <c r="J23" s="75">
        <f>SUM(J10:J22)</f>
        <v>271</v>
      </c>
      <c r="K23" s="76">
        <f>SUM(K10:K22)</f>
        <v>142</v>
      </c>
      <c r="L23" s="76">
        <f>SUM(L10:L22)</f>
        <v>24</v>
      </c>
      <c r="M23" s="64">
        <f t="shared" si="4"/>
        <v>166</v>
      </c>
      <c r="N23" s="64">
        <f t="shared" si="4"/>
        <v>31</v>
      </c>
    </row>
    <row r="24" spans="2:14">
      <c r="B24" s="68"/>
      <c r="C24" s="68"/>
      <c r="D24" s="77"/>
      <c r="E24" s="73">
        <v>13</v>
      </c>
      <c r="F24" s="109">
        <v>420</v>
      </c>
      <c r="G24" s="109">
        <v>136</v>
      </c>
      <c r="H24" s="64">
        <f>F24+G24</f>
        <v>556</v>
      </c>
      <c r="I24" s="109">
        <v>0</v>
      </c>
      <c r="J24" s="64">
        <f t="shared" si="2"/>
        <v>556</v>
      </c>
      <c r="K24" s="110">
        <v>237</v>
      </c>
      <c r="L24" s="110">
        <v>45</v>
      </c>
      <c r="M24" s="78">
        <f t="shared" ref="M24:M36" si="5">K24+L24</f>
        <v>282</v>
      </c>
      <c r="N24" s="110">
        <v>55</v>
      </c>
    </row>
    <row r="25" spans="2:14">
      <c r="B25" s="68"/>
      <c r="C25" s="68" t="s">
        <v>0</v>
      </c>
      <c r="D25" s="77"/>
      <c r="E25" s="70">
        <v>12</v>
      </c>
      <c r="F25" s="109">
        <v>13</v>
      </c>
      <c r="G25" s="109">
        <v>0</v>
      </c>
      <c r="H25" s="64">
        <f t="shared" ref="H25:H50" si="6">F25+G25</f>
        <v>13</v>
      </c>
      <c r="I25" s="109">
        <v>0</v>
      </c>
      <c r="J25" s="64">
        <f t="shared" si="2"/>
        <v>13</v>
      </c>
      <c r="K25" s="110">
        <v>2</v>
      </c>
      <c r="L25" s="110">
        <v>0</v>
      </c>
      <c r="M25" s="78">
        <f t="shared" si="5"/>
        <v>2</v>
      </c>
      <c r="N25" s="110">
        <v>0</v>
      </c>
    </row>
    <row r="26" spans="2:14">
      <c r="B26" s="68" t="s">
        <v>7</v>
      </c>
      <c r="C26" s="73"/>
      <c r="D26" s="77"/>
      <c r="E26" s="70">
        <v>11</v>
      </c>
      <c r="F26" s="109">
        <v>12</v>
      </c>
      <c r="G26" s="109">
        <v>0</v>
      </c>
      <c r="H26" s="64">
        <f t="shared" si="6"/>
        <v>12</v>
      </c>
      <c r="I26" s="109">
        <v>0</v>
      </c>
      <c r="J26" s="64">
        <f t="shared" si="2"/>
        <v>12</v>
      </c>
      <c r="K26" s="110">
        <v>0</v>
      </c>
      <c r="L26" s="110">
        <v>1</v>
      </c>
      <c r="M26" s="78">
        <f t="shared" si="5"/>
        <v>1</v>
      </c>
      <c r="N26" s="110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109">
        <v>17</v>
      </c>
      <c r="G27" s="109">
        <v>0</v>
      </c>
      <c r="H27" s="64">
        <f t="shared" si="6"/>
        <v>17</v>
      </c>
      <c r="I27" s="109">
        <v>0</v>
      </c>
      <c r="J27" s="64">
        <f t="shared" si="2"/>
        <v>17</v>
      </c>
      <c r="K27" s="110">
        <v>0</v>
      </c>
      <c r="L27" s="110">
        <v>0</v>
      </c>
      <c r="M27" s="78">
        <f t="shared" si="5"/>
        <v>0</v>
      </c>
      <c r="N27" s="110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09">
        <v>14</v>
      </c>
      <c r="G28" s="109">
        <v>0</v>
      </c>
      <c r="H28" s="64">
        <f t="shared" si="6"/>
        <v>14</v>
      </c>
      <c r="I28" s="109">
        <v>0</v>
      </c>
      <c r="J28" s="64">
        <f t="shared" si="2"/>
        <v>14</v>
      </c>
      <c r="K28" s="110">
        <v>0</v>
      </c>
      <c r="L28" s="110">
        <v>0</v>
      </c>
      <c r="M28" s="78">
        <f t="shared" si="5"/>
        <v>0</v>
      </c>
      <c r="N28" s="110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9">
        <v>6</v>
      </c>
      <c r="G29" s="109">
        <v>0</v>
      </c>
      <c r="H29" s="64">
        <f t="shared" si="6"/>
        <v>6</v>
      </c>
      <c r="I29" s="109">
        <v>0</v>
      </c>
      <c r="J29" s="64">
        <f t="shared" si="2"/>
        <v>6</v>
      </c>
      <c r="K29" s="110">
        <v>0</v>
      </c>
      <c r="L29" s="110">
        <v>0</v>
      </c>
      <c r="M29" s="78">
        <f t="shared" si="5"/>
        <v>0</v>
      </c>
      <c r="N29" s="110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9">
        <v>17</v>
      </c>
      <c r="G30" s="109">
        <v>0</v>
      </c>
      <c r="H30" s="64">
        <f t="shared" si="6"/>
        <v>17</v>
      </c>
      <c r="I30" s="109">
        <v>0</v>
      </c>
      <c r="J30" s="64">
        <f t="shared" si="2"/>
        <v>17</v>
      </c>
      <c r="K30" s="110">
        <v>0</v>
      </c>
      <c r="L30" s="110">
        <v>1</v>
      </c>
      <c r="M30" s="78">
        <f t="shared" si="5"/>
        <v>1</v>
      </c>
      <c r="N30" s="110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09">
        <v>4</v>
      </c>
      <c r="G31" s="109">
        <v>0</v>
      </c>
      <c r="H31" s="64">
        <f t="shared" si="6"/>
        <v>4</v>
      </c>
      <c r="I31" s="109">
        <v>0</v>
      </c>
      <c r="J31" s="64">
        <f t="shared" si="2"/>
        <v>4</v>
      </c>
      <c r="K31" s="110">
        <v>0</v>
      </c>
      <c r="L31" s="110">
        <v>0</v>
      </c>
      <c r="M31" s="78">
        <f t="shared" si="5"/>
        <v>0</v>
      </c>
      <c r="N31" s="110">
        <v>0</v>
      </c>
    </row>
    <row r="32" spans="2:14">
      <c r="B32" s="68" t="s">
        <v>9</v>
      </c>
      <c r="C32" s="74"/>
      <c r="D32" s="77"/>
      <c r="E32" s="70">
        <v>5</v>
      </c>
      <c r="F32" s="109">
        <v>10</v>
      </c>
      <c r="G32" s="109">
        <v>0</v>
      </c>
      <c r="H32" s="64">
        <f t="shared" si="6"/>
        <v>10</v>
      </c>
      <c r="I32" s="109">
        <v>0</v>
      </c>
      <c r="J32" s="64">
        <f t="shared" si="2"/>
        <v>10</v>
      </c>
      <c r="K32" s="110">
        <v>0</v>
      </c>
      <c r="L32" s="110">
        <v>2</v>
      </c>
      <c r="M32" s="78">
        <f t="shared" si="5"/>
        <v>2</v>
      </c>
      <c r="N32" s="110">
        <v>2</v>
      </c>
    </row>
    <row r="33" spans="2:14">
      <c r="B33" s="68"/>
      <c r="C33" s="68"/>
      <c r="D33" s="77"/>
      <c r="E33" s="70">
        <v>4</v>
      </c>
      <c r="F33" s="109">
        <v>4</v>
      </c>
      <c r="G33" s="109">
        <v>0</v>
      </c>
      <c r="H33" s="64">
        <f t="shared" si="6"/>
        <v>4</v>
      </c>
      <c r="I33" s="109">
        <v>0</v>
      </c>
      <c r="J33" s="64">
        <f t="shared" si="2"/>
        <v>4</v>
      </c>
      <c r="K33" s="110">
        <v>0</v>
      </c>
      <c r="L33" s="110">
        <v>0</v>
      </c>
      <c r="M33" s="78">
        <f t="shared" si="5"/>
        <v>0</v>
      </c>
      <c r="N33" s="110">
        <v>0</v>
      </c>
    </row>
    <row r="34" spans="2:14">
      <c r="B34" s="68"/>
      <c r="C34" s="68" t="s">
        <v>1</v>
      </c>
      <c r="D34" s="77"/>
      <c r="E34" s="70">
        <v>3</v>
      </c>
      <c r="F34" s="109">
        <v>0</v>
      </c>
      <c r="G34" s="109">
        <v>0</v>
      </c>
      <c r="H34" s="64">
        <f t="shared" si="6"/>
        <v>0</v>
      </c>
      <c r="I34" s="109">
        <v>0</v>
      </c>
      <c r="J34" s="64">
        <f t="shared" si="2"/>
        <v>0</v>
      </c>
      <c r="K34" s="110">
        <v>0</v>
      </c>
      <c r="L34" s="110">
        <v>0</v>
      </c>
      <c r="M34" s="78">
        <f t="shared" si="5"/>
        <v>0</v>
      </c>
      <c r="N34" s="110">
        <v>0</v>
      </c>
    </row>
    <row r="35" spans="2:14">
      <c r="B35" s="68"/>
      <c r="C35" s="68"/>
      <c r="D35" s="77"/>
      <c r="E35" s="70">
        <v>2</v>
      </c>
      <c r="F35" s="109">
        <v>0</v>
      </c>
      <c r="G35" s="109">
        <v>0</v>
      </c>
      <c r="H35" s="64">
        <f t="shared" si="6"/>
        <v>0</v>
      </c>
      <c r="I35" s="109">
        <v>0</v>
      </c>
      <c r="J35" s="64">
        <f t="shared" si="2"/>
        <v>0</v>
      </c>
      <c r="K35" s="110">
        <v>0</v>
      </c>
      <c r="L35" s="110">
        <v>0</v>
      </c>
      <c r="M35" s="78">
        <f t="shared" si="5"/>
        <v>0</v>
      </c>
      <c r="N35" s="110">
        <v>0</v>
      </c>
    </row>
    <row r="36" spans="2:14">
      <c r="B36" s="73"/>
      <c r="C36" s="73"/>
      <c r="D36" s="77"/>
      <c r="E36" s="74">
        <v>1</v>
      </c>
      <c r="F36" s="109">
        <v>0</v>
      </c>
      <c r="G36" s="109">
        <v>2</v>
      </c>
      <c r="H36" s="64">
        <f t="shared" si="6"/>
        <v>2</v>
      </c>
      <c r="I36" s="109">
        <v>157</v>
      </c>
      <c r="J36" s="64">
        <f>H36+I36</f>
        <v>159</v>
      </c>
      <c r="K36" s="110">
        <v>0</v>
      </c>
      <c r="L36" s="110">
        <v>0</v>
      </c>
      <c r="M36" s="78">
        <f t="shared" si="5"/>
        <v>0</v>
      </c>
      <c r="N36" s="110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517</v>
      </c>
      <c r="G37" s="64">
        <f t="shared" si="7"/>
        <v>138</v>
      </c>
      <c r="H37" s="80">
        <f t="shared" si="7"/>
        <v>655</v>
      </c>
      <c r="I37" s="81">
        <f t="shared" si="7"/>
        <v>157</v>
      </c>
      <c r="J37" s="75">
        <f t="shared" si="7"/>
        <v>812</v>
      </c>
      <c r="K37" s="76">
        <f t="shared" si="7"/>
        <v>239</v>
      </c>
      <c r="L37" s="64">
        <f t="shared" si="7"/>
        <v>49</v>
      </c>
      <c r="M37" s="75">
        <f t="shared" si="7"/>
        <v>288</v>
      </c>
      <c r="N37" s="76">
        <f t="shared" si="7"/>
        <v>59</v>
      </c>
    </row>
    <row r="38" spans="2:14">
      <c r="B38" s="74"/>
      <c r="C38" s="74"/>
      <c r="D38" s="82"/>
      <c r="E38" s="70">
        <v>13</v>
      </c>
      <c r="F38" s="109">
        <v>2</v>
      </c>
      <c r="G38" s="109">
        <v>0</v>
      </c>
      <c r="H38" s="64">
        <f t="shared" si="6"/>
        <v>2</v>
      </c>
      <c r="I38" s="109">
        <v>0</v>
      </c>
      <c r="J38" s="64">
        <f t="shared" si="2"/>
        <v>2</v>
      </c>
      <c r="K38" s="110">
        <v>1</v>
      </c>
      <c r="L38" s="110">
        <v>1</v>
      </c>
      <c r="M38" s="78">
        <f>K38+L38</f>
        <v>2</v>
      </c>
      <c r="N38" s="110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9">
        <v>0</v>
      </c>
      <c r="G39" s="109">
        <v>0</v>
      </c>
      <c r="H39" s="64">
        <f t="shared" si="6"/>
        <v>0</v>
      </c>
      <c r="I39" s="109">
        <v>0</v>
      </c>
      <c r="J39" s="64">
        <f t="shared" si="2"/>
        <v>0</v>
      </c>
      <c r="K39" s="110">
        <v>0</v>
      </c>
      <c r="L39" s="110">
        <v>0</v>
      </c>
      <c r="M39" s="78">
        <f t="shared" ref="M39:M50" si="8">K39+L39</f>
        <v>0</v>
      </c>
      <c r="N39" s="110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9">
        <v>0</v>
      </c>
      <c r="G40" s="109">
        <v>0</v>
      </c>
      <c r="H40" s="64">
        <f t="shared" si="6"/>
        <v>0</v>
      </c>
      <c r="I40" s="109">
        <v>0</v>
      </c>
      <c r="J40" s="64">
        <f t="shared" si="2"/>
        <v>0</v>
      </c>
      <c r="K40" s="110">
        <v>0</v>
      </c>
      <c r="L40" s="110">
        <v>0</v>
      </c>
      <c r="M40" s="78">
        <f t="shared" si="8"/>
        <v>0</v>
      </c>
      <c r="N40" s="110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9">
        <v>0</v>
      </c>
      <c r="G41" s="109">
        <v>0</v>
      </c>
      <c r="H41" s="64">
        <f t="shared" si="6"/>
        <v>0</v>
      </c>
      <c r="I41" s="109">
        <v>0</v>
      </c>
      <c r="J41" s="64">
        <f t="shared" si="2"/>
        <v>0</v>
      </c>
      <c r="K41" s="110">
        <v>0</v>
      </c>
      <c r="L41" s="110">
        <v>0</v>
      </c>
      <c r="M41" s="78">
        <f t="shared" si="8"/>
        <v>0</v>
      </c>
      <c r="N41" s="110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9">
        <v>0</v>
      </c>
      <c r="G42" s="109">
        <v>0</v>
      </c>
      <c r="H42" s="64">
        <f t="shared" si="6"/>
        <v>0</v>
      </c>
      <c r="I42" s="109">
        <v>0</v>
      </c>
      <c r="J42" s="64">
        <f t="shared" si="2"/>
        <v>0</v>
      </c>
      <c r="K42" s="110">
        <v>0</v>
      </c>
      <c r="L42" s="110">
        <v>0</v>
      </c>
      <c r="M42" s="78">
        <f t="shared" si="8"/>
        <v>0</v>
      </c>
      <c r="N42" s="110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9">
        <v>0</v>
      </c>
      <c r="G43" s="109">
        <v>0</v>
      </c>
      <c r="H43" s="64">
        <f t="shared" si="6"/>
        <v>0</v>
      </c>
      <c r="I43" s="109">
        <v>0</v>
      </c>
      <c r="J43" s="64">
        <f t="shared" si="2"/>
        <v>0</v>
      </c>
      <c r="K43" s="110">
        <v>0</v>
      </c>
      <c r="L43" s="110">
        <v>0</v>
      </c>
      <c r="M43" s="78">
        <f t="shared" si="8"/>
        <v>0</v>
      </c>
      <c r="N43" s="110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9">
        <v>0</v>
      </c>
      <c r="G44" s="109">
        <v>0</v>
      </c>
      <c r="H44" s="64">
        <f t="shared" si="6"/>
        <v>0</v>
      </c>
      <c r="I44" s="109">
        <v>0</v>
      </c>
      <c r="J44" s="64">
        <f t="shared" si="2"/>
        <v>0</v>
      </c>
      <c r="K44" s="110">
        <v>0</v>
      </c>
      <c r="L44" s="110">
        <v>0</v>
      </c>
      <c r="M44" s="78">
        <f t="shared" si="8"/>
        <v>0</v>
      </c>
      <c r="N44" s="110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9">
        <v>0</v>
      </c>
      <c r="G45" s="109">
        <v>0</v>
      </c>
      <c r="H45" s="64">
        <f t="shared" si="6"/>
        <v>0</v>
      </c>
      <c r="I45" s="109">
        <v>0</v>
      </c>
      <c r="J45" s="64">
        <f t="shared" si="2"/>
        <v>0</v>
      </c>
      <c r="K45" s="110">
        <v>0</v>
      </c>
      <c r="L45" s="110">
        <v>0</v>
      </c>
      <c r="M45" s="78">
        <f t="shared" si="8"/>
        <v>0</v>
      </c>
      <c r="N45" s="110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9">
        <v>0</v>
      </c>
      <c r="G46" s="109">
        <v>0</v>
      </c>
      <c r="H46" s="64">
        <f t="shared" si="6"/>
        <v>0</v>
      </c>
      <c r="I46" s="109">
        <v>0</v>
      </c>
      <c r="J46" s="64">
        <f t="shared" si="2"/>
        <v>0</v>
      </c>
      <c r="K46" s="110">
        <v>0</v>
      </c>
      <c r="L46" s="110">
        <v>0</v>
      </c>
      <c r="M46" s="78">
        <f t="shared" si="8"/>
        <v>0</v>
      </c>
      <c r="N46" s="110">
        <v>0</v>
      </c>
    </row>
    <row r="47" spans="2:14">
      <c r="B47" s="68"/>
      <c r="C47" s="68"/>
      <c r="D47" s="77" t="s">
        <v>7</v>
      </c>
      <c r="E47" s="70">
        <v>4</v>
      </c>
      <c r="F47" s="109">
        <v>0</v>
      </c>
      <c r="G47" s="109">
        <v>0</v>
      </c>
      <c r="H47" s="64">
        <f t="shared" si="6"/>
        <v>0</v>
      </c>
      <c r="I47" s="109">
        <v>0</v>
      </c>
      <c r="J47" s="64">
        <f t="shared" si="2"/>
        <v>0</v>
      </c>
      <c r="K47" s="110">
        <v>0</v>
      </c>
      <c r="L47" s="110">
        <v>0</v>
      </c>
      <c r="M47" s="78">
        <f t="shared" si="8"/>
        <v>0</v>
      </c>
      <c r="N47" s="110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9">
        <v>0</v>
      </c>
      <c r="G48" s="109">
        <v>0</v>
      </c>
      <c r="H48" s="64">
        <f t="shared" si="6"/>
        <v>0</v>
      </c>
      <c r="I48" s="109">
        <v>0</v>
      </c>
      <c r="J48" s="64">
        <f t="shared" si="2"/>
        <v>0</v>
      </c>
      <c r="K48" s="110">
        <v>0</v>
      </c>
      <c r="L48" s="110">
        <v>0</v>
      </c>
      <c r="M48" s="78">
        <f t="shared" si="8"/>
        <v>0</v>
      </c>
      <c r="N48" s="110">
        <v>0</v>
      </c>
    </row>
    <row r="49" spans="2:14">
      <c r="B49" s="68"/>
      <c r="C49" s="68"/>
      <c r="D49" s="77" t="s">
        <v>3</v>
      </c>
      <c r="E49" s="70">
        <v>2</v>
      </c>
      <c r="F49" s="109">
        <v>0</v>
      </c>
      <c r="G49" s="109">
        <v>0</v>
      </c>
      <c r="H49" s="64">
        <f t="shared" si="6"/>
        <v>0</v>
      </c>
      <c r="I49" s="109">
        <v>0</v>
      </c>
      <c r="J49" s="64">
        <f t="shared" si="2"/>
        <v>0</v>
      </c>
      <c r="K49" s="110">
        <v>0</v>
      </c>
      <c r="L49" s="110">
        <v>0</v>
      </c>
      <c r="M49" s="78">
        <f t="shared" si="8"/>
        <v>0</v>
      </c>
      <c r="N49" s="110">
        <v>0</v>
      </c>
    </row>
    <row r="50" spans="2:14">
      <c r="B50" s="73"/>
      <c r="C50" s="77"/>
      <c r="D50" s="73"/>
      <c r="E50" s="74">
        <v>1</v>
      </c>
      <c r="F50" s="109">
        <v>0</v>
      </c>
      <c r="G50" s="109">
        <v>0</v>
      </c>
      <c r="H50" s="83">
        <f t="shared" si="6"/>
        <v>0</v>
      </c>
      <c r="I50" s="109">
        <v>33</v>
      </c>
      <c r="J50" s="83">
        <f t="shared" si="2"/>
        <v>33</v>
      </c>
      <c r="K50" s="110">
        <v>0</v>
      </c>
      <c r="L50" s="110">
        <v>0</v>
      </c>
      <c r="M50" s="84">
        <f t="shared" si="8"/>
        <v>0</v>
      </c>
      <c r="N50" s="110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33</v>
      </c>
      <c r="J51" s="64">
        <f t="shared" si="9"/>
        <v>35</v>
      </c>
      <c r="K51" s="64">
        <f t="shared" si="9"/>
        <v>1</v>
      </c>
      <c r="L51" s="64">
        <f t="shared" si="9"/>
        <v>1</v>
      </c>
      <c r="M51" s="64">
        <f t="shared" si="9"/>
        <v>2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725</v>
      </c>
      <c r="G53" s="85">
        <f t="shared" ref="G53:J53" si="10">+G23+G37+G51+G52</f>
        <v>166</v>
      </c>
      <c r="H53" s="85">
        <f t="shared" si="10"/>
        <v>891</v>
      </c>
      <c r="I53" s="85">
        <f t="shared" si="10"/>
        <v>227</v>
      </c>
      <c r="J53" s="85">
        <f t="shared" si="10"/>
        <v>1118</v>
      </c>
      <c r="K53" s="85">
        <f>+K23+K37+K51+K52</f>
        <v>382</v>
      </c>
      <c r="L53" s="85">
        <f t="shared" ref="L53:N53" si="11">+L23+L37+L51+L52</f>
        <v>74</v>
      </c>
      <c r="M53" s="85">
        <f t="shared" si="11"/>
        <v>456</v>
      </c>
      <c r="N53" s="85">
        <f t="shared" si="11"/>
        <v>91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10:G22 I10:I22 K10:L22 N10:N22 F24:G36 I24:I36 K24:L36 N24:N36 F38:G50 I38:I50 K38:L50 N38:N50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6" t="s">
        <v>46</v>
      </c>
      <c r="D3" s="176"/>
      <c r="E3" s="176"/>
      <c r="F3" s="176"/>
      <c r="G3" s="176"/>
      <c r="H3" s="176"/>
      <c r="I3" s="176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36">
        <v>105</v>
      </c>
      <c r="G10" s="136">
        <v>0</v>
      </c>
      <c r="H10" s="64">
        <f>F10+G10</f>
        <v>105</v>
      </c>
      <c r="I10" s="137">
        <v>0</v>
      </c>
      <c r="J10" s="64">
        <f>H10+I10</f>
        <v>105</v>
      </c>
      <c r="K10" s="138">
        <v>108</v>
      </c>
      <c r="L10" s="138">
        <v>8</v>
      </c>
      <c r="M10" s="67">
        <f t="shared" ref="M10:M12" si="0">K10+L10</f>
        <v>116</v>
      </c>
      <c r="N10" s="140">
        <v>8</v>
      </c>
    </row>
    <row r="11" spans="2:14">
      <c r="B11" s="68" t="s">
        <v>1</v>
      </c>
      <c r="C11" s="69" t="s">
        <v>0</v>
      </c>
      <c r="D11" s="61"/>
      <c r="E11" s="70">
        <v>12</v>
      </c>
      <c r="F11" s="136">
        <v>1</v>
      </c>
      <c r="G11" s="136">
        <v>0</v>
      </c>
      <c r="H11" s="64">
        <f t="shared" ref="H11:H22" si="1">F11+G11</f>
        <v>1</v>
      </c>
      <c r="I11" s="137">
        <v>0</v>
      </c>
      <c r="J11" s="64">
        <f t="shared" ref="J11:J50" si="2">H11+I11</f>
        <v>1</v>
      </c>
      <c r="K11" s="139">
        <v>0</v>
      </c>
      <c r="L11" s="139">
        <v>0</v>
      </c>
      <c r="M11" s="67">
        <f t="shared" si="0"/>
        <v>0</v>
      </c>
      <c r="N11" s="141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36">
        <v>1</v>
      </c>
      <c r="G12" s="136">
        <v>0</v>
      </c>
      <c r="H12" s="64">
        <f t="shared" si="1"/>
        <v>1</v>
      </c>
      <c r="I12" s="137">
        <v>0</v>
      </c>
      <c r="J12" s="64">
        <f t="shared" si="2"/>
        <v>1</v>
      </c>
      <c r="K12" s="139">
        <v>0</v>
      </c>
      <c r="L12" s="139">
        <v>0</v>
      </c>
      <c r="M12" s="67">
        <f t="shared" si="0"/>
        <v>0</v>
      </c>
      <c r="N12" s="141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36">
        <v>7</v>
      </c>
      <c r="G13" s="136">
        <v>0</v>
      </c>
      <c r="H13" s="64">
        <f t="shared" si="1"/>
        <v>7</v>
      </c>
      <c r="I13" s="137">
        <v>0</v>
      </c>
      <c r="J13" s="64">
        <f t="shared" si="2"/>
        <v>7</v>
      </c>
      <c r="K13" s="139">
        <v>0</v>
      </c>
      <c r="L13" s="139">
        <v>0</v>
      </c>
      <c r="M13" s="67">
        <f>K13+L13</f>
        <v>0</v>
      </c>
      <c r="N13" s="141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36">
        <v>12</v>
      </c>
      <c r="G14" s="136">
        <v>0</v>
      </c>
      <c r="H14" s="64">
        <f t="shared" si="1"/>
        <v>12</v>
      </c>
      <c r="I14" s="137">
        <v>0</v>
      </c>
      <c r="J14" s="64">
        <f t="shared" si="2"/>
        <v>12</v>
      </c>
      <c r="K14" s="139">
        <v>0</v>
      </c>
      <c r="L14" s="139">
        <v>0</v>
      </c>
      <c r="M14" s="67">
        <f t="shared" ref="M14:M22" si="3">K14+L14</f>
        <v>0</v>
      </c>
      <c r="N14" s="141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36">
        <v>6</v>
      </c>
      <c r="G15" s="136">
        <v>0</v>
      </c>
      <c r="H15" s="64">
        <f t="shared" si="1"/>
        <v>6</v>
      </c>
      <c r="I15" s="137">
        <v>0</v>
      </c>
      <c r="J15" s="64">
        <f t="shared" si="2"/>
        <v>6</v>
      </c>
      <c r="K15" s="139">
        <v>0</v>
      </c>
      <c r="L15" s="139">
        <v>0</v>
      </c>
      <c r="M15" s="67">
        <f t="shared" si="3"/>
        <v>0</v>
      </c>
      <c r="N15" s="141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36">
        <v>22</v>
      </c>
      <c r="G16" s="136">
        <v>0</v>
      </c>
      <c r="H16" s="64">
        <f t="shared" si="1"/>
        <v>22</v>
      </c>
      <c r="I16" s="137">
        <v>0</v>
      </c>
      <c r="J16" s="64">
        <f t="shared" si="2"/>
        <v>22</v>
      </c>
      <c r="K16" s="139">
        <v>0</v>
      </c>
      <c r="L16" s="139">
        <v>0</v>
      </c>
      <c r="M16" s="67">
        <f t="shared" si="3"/>
        <v>0</v>
      </c>
      <c r="N16" s="141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36">
        <v>7</v>
      </c>
      <c r="G17" s="136">
        <v>0</v>
      </c>
      <c r="H17" s="64">
        <f t="shared" si="1"/>
        <v>7</v>
      </c>
      <c r="I17" s="137">
        <v>0</v>
      </c>
      <c r="J17" s="64">
        <f t="shared" si="2"/>
        <v>7</v>
      </c>
      <c r="K17" s="139">
        <v>0</v>
      </c>
      <c r="L17" s="139">
        <v>0</v>
      </c>
      <c r="M17" s="67">
        <f t="shared" si="3"/>
        <v>0</v>
      </c>
      <c r="N17" s="141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36">
        <v>14</v>
      </c>
      <c r="G18" s="136">
        <v>0</v>
      </c>
      <c r="H18" s="64">
        <f t="shared" si="1"/>
        <v>14</v>
      </c>
      <c r="I18" s="137">
        <v>0</v>
      </c>
      <c r="J18" s="64">
        <f t="shared" si="2"/>
        <v>14</v>
      </c>
      <c r="K18" s="139">
        <v>0</v>
      </c>
      <c r="L18" s="139">
        <v>0</v>
      </c>
      <c r="M18" s="67">
        <f t="shared" si="3"/>
        <v>0</v>
      </c>
      <c r="N18" s="141">
        <v>0</v>
      </c>
    </row>
    <row r="19" spans="2:14">
      <c r="B19" s="68"/>
      <c r="C19" s="69"/>
      <c r="D19" s="72" t="s">
        <v>12</v>
      </c>
      <c r="E19" s="70">
        <v>4</v>
      </c>
      <c r="F19" s="136">
        <v>5</v>
      </c>
      <c r="G19" s="136">
        <v>0</v>
      </c>
      <c r="H19" s="64">
        <f t="shared" si="1"/>
        <v>5</v>
      </c>
      <c r="I19" s="137">
        <v>0</v>
      </c>
      <c r="J19" s="64">
        <f t="shared" si="2"/>
        <v>5</v>
      </c>
      <c r="K19" s="139">
        <v>0</v>
      </c>
      <c r="L19" s="139">
        <v>1</v>
      </c>
      <c r="M19" s="67">
        <f t="shared" si="3"/>
        <v>1</v>
      </c>
      <c r="N19" s="141">
        <v>3</v>
      </c>
    </row>
    <row r="20" spans="2:14">
      <c r="B20" s="68"/>
      <c r="C20" s="69" t="s">
        <v>1</v>
      </c>
      <c r="D20" s="61"/>
      <c r="E20" s="70">
        <v>3</v>
      </c>
      <c r="F20" s="136">
        <v>0</v>
      </c>
      <c r="G20" s="136">
        <v>8</v>
      </c>
      <c r="H20" s="64">
        <f t="shared" si="1"/>
        <v>8</v>
      </c>
      <c r="I20" s="137">
        <v>0</v>
      </c>
      <c r="J20" s="64">
        <f t="shared" si="2"/>
        <v>8</v>
      </c>
      <c r="K20" s="139">
        <v>0</v>
      </c>
      <c r="L20" s="139">
        <v>0</v>
      </c>
      <c r="M20" s="67">
        <f t="shared" si="3"/>
        <v>0</v>
      </c>
      <c r="N20" s="141">
        <v>0</v>
      </c>
    </row>
    <row r="21" spans="2:14">
      <c r="B21" s="68"/>
      <c r="C21" s="69"/>
      <c r="D21" s="61"/>
      <c r="E21" s="70">
        <v>2</v>
      </c>
      <c r="F21" s="136">
        <v>0</v>
      </c>
      <c r="G21" s="136">
        <v>0</v>
      </c>
      <c r="H21" s="64">
        <f t="shared" si="1"/>
        <v>0</v>
      </c>
      <c r="I21" s="137">
        <v>0</v>
      </c>
      <c r="J21" s="64">
        <f t="shared" si="2"/>
        <v>0</v>
      </c>
      <c r="K21" s="139">
        <v>0</v>
      </c>
      <c r="L21" s="139">
        <v>0</v>
      </c>
      <c r="M21" s="67">
        <f t="shared" si="3"/>
        <v>0</v>
      </c>
      <c r="N21" s="141">
        <v>0</v>
      </c>
    </row>
    <row r="22" spans="2:14">
      <c r="B22" s="73"/>
      <c r="C22" s="71"/>
      <c r="D22" s="61"/>
      <c r="E22" s="74">
        <v>1</v>
      </c>
      <c r="F22" s="136">
        <v>0</v>
      </c>
      <c r="G22" s="136">
        <v>18</v>
      </c>
      <c r="H22" s="64">
        <f t="shared" si="1"/>
        <v>18</v>
      </c>
      <c r="I22" s="137">
        <v>13</v>
      </c>
      <c r="J22" s="64">
        <f t="shared" si="2"/>
        <v>31</v>
      </c>
      <c r="K22" s="139">
        <v>0</v>
      </c>
      <c r="L22" s="139">
        <v>0</v>
      </c>
      <c r="M22" s="67">
        <f t="shared" si="3"/>
        <v>0</v>
      </c>
      <c r="N22" s="141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180</v>
      </c>
      <c r="G23" s="64">
        <f>SUM(G10:G22)</f>
        <v>26</v>
      </c>
      <c r="H23" s="75">
        <f>SUM(H10:H22)</f>
        <v>206</v>
      </c>
      <c r="I23" s="64">
        <f t="shared" ref="I23:N23" si="4">SUM(I10:I22)</f>
        <v>13</v>
      </c>
      <c r="J23" s="75">
        <f>SUM(J10:J22)</f>
        <v>219</v>
      </c>
      <c r="K23" s="76">
        <f>SUM(K10:K22)</f>
        <v>108</v>
      </c>
      <c r="L23" s="76">
        <f>SUM(L10:L22)</f>
        <v>9</v>
      </c>
      <c r="M23" s="64">
        <f t="shared" si="4"/>
        <v>117</v>
      </c>
      <c r="N23" s="64">
        <f t="shared" si="4"/>
        <v>11</v>
      </c>
    </row>
    <row r="24" spans="2:14">
      <c r="B24" s="68"/>
      <c r="C24" s="68"/>
      <c r="D24" s="77"/>
      <c r="E24" s="73">
        <v>13</v>
      </c>
      <c r="F24" s="142">
        <v>361</v>
      </c>
      <c r="G24" s="142">
        <v>0</v>
      </c>
      <c r="H24" s="64">
        <f>F24+G24</f>
        <v>361</v>
      </c>
      <c r="I24" s="143">
        <v>0</v>
      </c>
      <c r="J24" s="64">
        <f t="shared" si="2"/>
        <v>361</v>
      </c>
      <c r="K24" s="144">
        <v>181</v>
      </c>
      <c r="L24" s="144">
        <v>38</v>
      </c>
      <c r="M24" s="78">
        <f t="shared" ref="M24:M36" si="5">K24+L24</f>
        <v>219</v>
      </c>
      <c r="N24" s="146">
        <v>49</v>
      </c>
    </row>
    <row r="25" spans="2:14">
      <c r="B25" s="68"/>
      <c r="C25" s="68" t="s">
        <v>0</v>
      </c>
      <c r="D25" s="77"/>
      <c r="E25" s="70">
        <v>12</v>
      </c>
      <c r="F25" s="142">
        <v>0</v>
      </c>
      <c r="G25" s="142">
        <v>0</v>
      </c>
      <c r="H25" s="64">
        <f t="shared" ref="H25:H50" si="6">F25+G25</f>
        <v>0</v>
      </c>
      <c r="I25" s="143">
        <v>0</v>
      </c>
      <c r="J25" s="64">
        <f t="shared" si="2"/>
        <v>0</v>
      </c>
      <c r="K25" s="145">
        <v>0</v>
      </c>
      <c r="L25" s="145">
        <v>0</v>
      </c>
      <c r="M25" s="78">
        <f t="shared" si="5"/>
        <v>0</v>
      </c>
      <c r="N25" s="147">
        <v>0</v>
      </c>
    </row>
    <row r="26" spans="2:14">
      <c r="B26" s="68" t="s">
        <v>7</v>
      </c>
      <c r="C26" s="73"/>
      <c r="D26" s="77"/>
      <c r="E26" s="70">
        <v>11</v>
      </c>
      <c r="F26" s="142">
        <v>3</v>
      </c>
      <c r="G26" s="142">
        <v>0</v>
      </c>
      <c r="H26" s="64">
        <f t="shared" si="6"/>
        <v>3</v>
      </c>
      <c r="I26" s="143">
        <v>0</v>
      </c>
      <c r="J26" s="64">
        <f t="shared" si="2"/>
        <v>3</v>
      </c>
      <c r="K26" s="145">
        <v>0</v>
      </c>
      <c r="L26" s="145">
        <v>0</v>
      </c>
      <c r="M26" s="78">
        <f t="shared" si="5"/>
        <v>0</v>
      </c>
      <c r="N26" s="147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42">
        <v>4</v>
      </c>
      <c r="G27" s="142">
        <v>0</v>
      </c>
      <c r="H27" s="64">
        <f t="shared" si="6"/>
        <v>4</v>
      </c>
      <c r="I27" s="143">
        <v>0</v>
      </c>
      <c r="J27" s="64">
        <f t="shared" si="2"/>
        <v>4</v>
      </c>
      <c r="K27" s="145">
        <v>1</v>
      </c>
      <c r="L27" s="145">
        <v>0</v>
      </c>
      <c r="M27" s="78">
        <f t="shared" si="5"/>
        <v>1</v>
      </c>
      <c r="N27" s="147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42">
        <v>11</v>
      </c>
      <c r="G28" s="142">
        <v>0</v>
      </c>
      <c r="H28" s="64">
        <f t="shared" si="6"/>
        <v>11</v>
      </c>
      <c r="I28" s="143">
        <v>0</v>
      </c>
      <c r="J28" s="64">
        <f t="shared" si="2"/>
        <v>11</v>
      </c>
      <c r="K28" s="145">
        <v>0</v>
      </c>
      <c r="L28" s="145">
        <v>0</v>
      </c>
      <c r="M28" s="78">
        <f t="shared" si="5"/>
        <v>0</v>
      </c>
      <c r="N28" s="147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42">
        <v>21</v>
      </c>
      <c r="G29" s="142">
        <v>0</v>
      </c>
      <c r="H29" s="64">
        <f t="shared" si="6"/>
        <v>21</v>
      </c>
      <c r="I29" s="143">
        <v>0</v>
      </c>
      <c r="J29" s="64">
        <f t="shared" si="2"/>
        <v>21</v>
      </c>
      <c r="K29" s="145">
        <v>0</v>
      </c>
      <c r="L29" s="145">
        <v>0</v>
      </c>
      <c r="M29" s="78">
        <f t="shared" si="5"/>
        <v>0</v>
      </c>
      <c r="N29" s="147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42">
        <v>7</v>
      </c>
      <c r="G30" s="142">
        <v>0</v>
      </c>
      <c r="H30" s="64">
        <f t="shared" si="6"/>
        <v>7</v>
      </c>
      <c r="I30" s="143">
        <v>0</v>
      </c>
      <c r="J30" s="64">
        <f t="shared" si="2"/>
        <v>7</v>
      </c>
      <c r="K30" s="145">
        <v>0</v>
      </c>
      <c r="L30" s="145">
        <v>0</v>
      </c>
      <c r="M30" s="78">
        <f t="shared" si="5"/>
        <v>0</v>
      </c>
      <c r="N30" s="147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42">
        <v>31</v>
      </c>
      <c r="G31" s="142">
        <v>0</v>
      </c>
      <c r="H31" s="64">
        <f t="shared" si="6"/>
        <v>31</v>
      </c>
      <c r="I31" s="143">
        <v>0</v>
      </c>
      <c r="J31" s="64">
        <f t="shared" si="2"/>
        <v>31</v>
      </c>
      <c r="K31" s="145">
        <v>0</v>
      </c>
      <c r="L31" s="145">
        <v>0</v>
      </c>
      <c r="M31" s="78">
        <f t="shared" si="5"/>
        <v>0</v>
      </c>
      <c r="N31" s="147">
        <v>0</v>
      </c>
    </row>
    <row r="32" spans="2:14">
      <c r="B32" s="68" t="s">
        <v>9</v>
      </c>
      <c r="C32" s="74"/>
      <c r="D32" s="77"/>
      <c r="E32" s="70">
        <v>5</v>
      </c>
      <c r="F32" s="142">
        <v>16</v>
      </c>
      <c r="G32" s="142">
        <v>0</v>
      </c>
      <c r="H32" s="64">
        <f t="shared" si="6"/>
        <v>16</v>
      </c>
      <c r="I32" s="143">
        <v>0</v>
      </c>
      <c r="J32" s="64">
        <f t="shared" si="2"/>
        <v>16</v>
      </c>
      <c r="K32" s="145">
        <v>0</v>
      </c>
      <c r="L32" s="145">
        <v>0</v>
      </c>
      <c r="M32" s="78">
        <f t="shared" si="5"/>
        <v>0</v>
      </c>
      <c r="N32" s="147">
        <v>0</v>
      </c>
    </row>
    <row r="33" spans="2:14">
      <c r="B33" s="68"/>
      <c r="C33" s="68"/>
      <c r="D33" s="77"/>
      <c r="E33" s="70">
        <v>4</v>
      </c>
      <c r="F33" s="142">
        <v>9</v>
      </c>
      <c r="G33" s="142">
        <v>0</v>
      </c>
      <c r="H33" s="64">
        <f t="shared" si="6"/>
        <v>9</v>
      </c>
      <c r="I33" s="143">
        <v>0</v>
      </c>
      <c r="J33" s="64">
        <f t="shared" si="2"/>
        <v>9</v>
      </c>
      <c r="K33" s="145">
        <v>0</v>
      </c>
      <c r="L33" s="145">
        <v>0</v>
      </c>
      <c r="M33" s="78">
        <f t="shared" si="5"/>
        <v>0</v>
      </c>
      <c r="N33" s="147">
        <v>0</v>
      </c>
    </row>
    <row r="34" spans="2:14">
      <c r="B34" s="68"/>
      <c r="C34" s="68" t="s">
        <v>1</v>
      </c>
      <c r="D34" s="77"/>
      <c r="E34" s="70">
        <v>3</v>
      </c>
      <c r="F34" s="142">
        <v>0</v>
      </c>
      <c r="G34" s="142">
        <v>4</v>
      </c>
      <c r="H34" s="64">
        <f t="shared" si="6"/>
        <v>4</v>
      </c>
      <c r="I34" s="143">
        <v>0</v>
      </c>
      <c r="J34" s="64">
        <f t="shared" si="2"/>
        <v>4</v>
      </c>
      <c r="K34" s="145">
        <v>1</v>
      </c>
      <c r="L34" s="145">
        <v>0</v>
      </c>
      <c r="M34" s="78">
        <f t="shared" si="5"/>
        <v>1</v>
      </c>
      <c r="N34" s="147">
        <v>0</v>
      </c>
    </row>
    <row r="35" spans="2:14">
      <c r="B35" s="68"/>
      <c r="C35" s="68"/>
      <c r="D35" s="77"/>
      <c r="E35" s="70">
        <v>2</v>
      </c>
      <c r="F35" s="142">
        <v>0</v>
      </c>
      <c r="G35" s="142">
        <v>1</v>
      </c>
      <c r="H35" s="64">
        <f t="shared" si="6"/>
        <v>1</v>
      </c>
      <c r="I35" s="143">
        <v>0</v>
      </c>
      <c r="J35" s="64">
        <f t="shared" si="2"/>
        <v>1</v>
      </c>
      <c r="K35" s="145">
        <v>0</v>
      </c>
      <c r="L35" s="145">
        <v>0</v>
      </c>
      <c r="M35" s="78">
        <f t="shared" si="5"/>
        <v>0</v>
      </c>
      <c r="N35" s="147">
        <v>0</v>
      </c>
    </row>
    <row r="36" spans="2:14">
      <c r="B36" s="73"/>
      <c r="C36" s="73"/>
      <c r="D36" s="77"/>
      <c r="E36" s="74">
        <v>1</v>
      </c>
      <c r="F36" s="142">
        <v>0</v>
      </c>
      <c r="G36" s="142">
        <v>11</v>
      </c>
      <c r="H36" s="64">
        <f t="shared" si="6"/>
        <v>11</v>
      </c>
      <c r="I36" s="143">
        <v>70</v>
      </c>
      <c r="J36" s="64">
        <f>H36+I36</f>
        <v>81</v>
      </c>
      <c r="K36" s="145">
        <v>0</v>
      </c>
      <c r="L36" s="145">
        <v>1</v>
      </c>
      <c r="M36" s="78">
        <f t="shared" si="5"/>
        <v>1</v>
      </c>
      <c r="N36" s="147">
        <v>1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463</v>
      </c>
      <c r="G37" s="64">
        <f t="shared" si="7"/>
        <v>16</v>
      </c>
      <c r="H37" s="80">
        <f t="shared" si="7"/>
        <v>479</v>
      </c>
      <c r="I37" s="81">
        <f t="shared" si="7"/>
        <v>70</v>
      </c>
      <c r="J37" s="75">
        <f t="shared" si="7"/>
        <v>549</v>
      </c>
      <c r="K37" s="76">
        <f t="shared" si="7"/>
        <v>183</v>
      </c>
      <c r="L37" s="64">
        <f t="shared" si="7"/>
        <v>39</v>
      </c>
      <c r="M37" s="75">
        <f t="shared" si="7"/>
        <v>222</v>
      </c>
      <c r="N37" s="76">
        <f t="shared" si="7"/>
        <v>50</v>
      </c>
    </row>
    <row r="38" spans="2:14">
      <c r="B38" s="74"/>
      <c r="C38" s="74"/>
      <c r="D38" s="82"/>
      <c r="E38" s="70">
        <v>13</v>
      </c>
      <c r="F38" s="148">
        <v>2</v>
      </c>
      <c r="G38" s="148">
        <v>0</v>
      </c>
      <c r="H38" s="64">
        <f t="shared" si="6"/>
        <v>2</v>
      </c>
      <c r="I38" s="149">
        <v>0</v>
      </c>
      <c r="J38" s="64">
        <f t="shared" si="2"/>
        <v>2</v>
      </c>
      <c r="K38" s="150">
        <v>3</v>
      </c>
      <c r="L38" s="150">
        <v>4</v>
      </c>
      <c r="M38" s="78">
        <f>K38+L38</f>
        <v>7</v>
      </c>
      <c r="N38" s="151">
        <v>5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48">
        <v>0</v>
      </c>
      <c r="G39" s="148">
        <v>0</v>
      </c>
      <c r="H39" s="64">
        <f t="shared" si="6"/>
        <v>0</v>
      </c>
      <c r="I39" s="149">
        <v>0</v>
      </c>
      <c r="J39" s="64">
        <f t="shared" si="2"/>
        <v>0</v>
      </c>
      <c r="K39" s="150">
        <v>0</v>
      </c>
      <c r="L39" s="150">
        <v>0</v>
      </c>
      <c r="M39" s="78">
        <f t="shared" ref="M39:M50" si="8">K39+L39</f>
        <v>0</v>
      </c>
      <c r="N39" s="151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48">
        <v>0</v>
      </c>
      <c r="G40" s="148">
        <v>0</v>
      </c>
      <c r="H40" s="64">
        <f t="shared" si="6"/>
        <v>0</v>
      </c>
      <c r="I40" s="149">
        <v>0</v>
      </c>
      <c r="J40" s="64">
        <f t="shared" si="2"/>
        <v>0</v>
      </c>
      <c r="K40" s="150">
        <v>0</v>
      </c>
      <c r="L40" s="150">
        <v>0</v>
      </c>
      <c r="M40" s="78">
        <f t="shared" si="8"/>
        <v>0</v>
      </c>
      <c r="N40" s="151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48">
        <v>0</v>
      </c>
      <c r="G41" s="148">
        <v>0</v>
      </c>
      <c r="H41" s="64">
        <f t="shared" si="6"/>
        <v>0</v>
      </c>
      <c r="I41" s="149">
        <v>0</v>
      </c>
      <c r="J41" s="64">
        <f t="shared" si="2"/>
        <v>0</v>
      </c>
      <c r="K41" s="150">
        <v>0</v>
      </c>
      <c r="L41" s="150">
        <v>0</v>
      </c>
      <c r="M41" s="78">
        <f t="shared" si="8"/>
        <v>0</v>
      </c>
      <c r="N41" s="151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48">
        <v>0</v>
      </c>
      <c r="G42" s="148">
        <v>0</v>
      </c>
      <c r="H42" s="64">
        <f t="shared" si="6"/>
        <v>0</v>
      </c>
      <c r="I42" s="149">
        <v>0</v>
      </c>
      <c r="J42" s="64">
        <f t="shared" si="2"/>
        <v>0</v>
      </c>
      <c r="K42" s="150">
        <v>0</v>
      </c>
      <c r="L42" s="150">
        <v>0</v>
      </c>
      <c r="M42" s="78">
        <f t="shared" si="8"/>
        <v>0</v>
      </c>
      <c r="N42" s="151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48">
        <v>0</v>
      </c>
      <c r="G43" s="148">
        <v>0</v>
      </c>
      <c r="H43" s="64">
        <f t="shared" si="6"/>
        <v>0</v>
      </c>
      <c r="I43" s="149">
        <v>0</v>
      </c>
      <c r="J43" s="64">
        <f t="shared" si="2"/>
        <v>0</v>
      </c>
      <c r="K43" s="150">
        <v>0</v>
      </c>
      <c r="L43" s="150">
        <v>0</v>
      </c>
      <c r="M43" s="78">
        <f t="shared" si="8"/>
        <v>0</v>
      </c>
      <c r="N43" s="151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48">
        <v>0</v>
      </c>
      <c r="G44" s="148">
        <v>0</v>
      </c>
      <c r="H44" s="64">
        <f t="shared" si="6"/>
        <v>0</v>
      </c>
      <c r="I44" s="149">
        <v>0</v>
      </c>
      <c r="J44" s="64">
        <f t="shared" si="2"/>
        <v>0</v>
      </c>
      <c r="K44" s="150">
        <v>0</v>
      </c>
      <c r="L44" s="150">
        <v>0</v>
      </c>
      <c r="M44" s="78">
        <f t="shared" si="8"/>
        <v>0</v>
      </c>
      <c r="N44" s="151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48">
        <v>0</v>
      </c>
      <c r="G45" s="148">
        <v>0</v>
      </c>
      <c r="H45" s="64">
        <f t="shared" si="6"/>
        <v>0</v>
      </c>
      <c r="I45" s="149">
        <v>0</v>
      </c>
      <c r="J45" s="64">
        <f t="shared" si="2"/>
        <v>0</v>
      </c>
      <c r="K45" s="150">
        <v>0</v>
      </c>
      <c r="L45" s="150">
        <v>0</v>
      </c>
      <c r="M45" s="78">
        <f t="shared" si="8"/>
        <v>0</v>
      </c>
      <c r="N45" s="151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48">
        <v>0</v>
      </c>
      <c r="G46" s="148">
        <v>0</v>
      </c>
      <c r="H46" s="64">
        <f t="shared" si="6"/>
        <v>0</v>
      </c>
      <c r="I46" s="149">
        <v>0</v>
      </c>
      <c r="J46" s="64">
        <f t="shared" si="2"/>
        <v>0</v>
      </c>
      <c r="K46" s="150">
        <v>0</v>
      </c>
      <c r="L46" s="150">
        <v>0</v>
      </c>
      <c r="M46" s="78">
        <f t="shared" si="8"/>
        <v>0</v>
      </c>
      <c r="N46" s="151">
        <v>0</v>
      </c>
    </row>
    <row r="47" spans="2:14">
      <c r="B47" s="68"/>
      <c r="C47" s="68"/>
      <c r="D47" s="77" t="s">
        <v>7</v>
      </c>
      <c r="E47" s="70">
        <v>4</v>
      </c>
      <c r="F47" s="148">
        <v>0</v>
      </c>
      <c r="G47" s="148">
        <v>0</v>
      </c>
      <c r="H47" s="64">
        <f t="shared" si="6"/>
        <v>0</v>
      </c>
      <c r="I47" s="149">
        <v>0</v>
      </c>
      <c r="J47" s="64">
        <f t="shared" si="2"/>
        <v>0</v>
      </c>
      <c r="K47" s="150">
        <v>0</v>
      </c>
      <c r="L47" s="150">
        <v>0</v>
      </c>
      <c r="M47" s="78">
        <f t="shared" si="8"/>
        <v>0</v>
      </c>
      <c r="N47" s="151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48">
        <v>0</v>
      </c>
      <c r="G48" s="148">
        <v>0</v>
      </c>
      <c r="H48" s="64">
        <f t="shared" si="6"/>
        <v>0</v>
      </c>
      <c r="I48" s="149">
        <v>0</v>
      </c>
      <c r="J48" s="64">
        <f t="shared" si="2"/>
        <v>0</v>
      </c>
      <c r="K48" s="150">
        <v>0</v>
      </c>
      <c r="L48" s="150">
        <v>0</v>
      </c>
      <c r="M48" s="78">
        <f t="shared" si="8"/>
        <v>0</v>
      </c>
      <c r="N48" s="151">
        <v>0</v>
      </c>
    </row>
    <row r="49" spans="2:14">
      <c r="B49" s="68"/>
      <c r="C49" s="68"/>
      <c r="D49" s="77" t="s">
        <v>3</v>
      </c>
      <c r="E49" s="70">
        <v>2</v>
      </c>
      <c r="F49" s="148">
        <v>0</v>
      </c>
      <c r="G49" s="148">
        <v>0</v>
      </c>
      <c r="H49" s="64">
        <f t="shared" si="6"/>
        <v>0</v>
      </c>
      <c r="I49" s="149">
        <v>0</v>
      </c>
      <c r="J49" s="64">
        <f t="shared" si="2"/>
        <v>0</v>
      </c>
      <c r="K49" s="150">
        <v>0</v>
      </c>
      <c r="L49" s="150">
        <v>0</v>
      </c>
      <c r="M49" s="78">
        <f t="shared" si="8"/>
        <v>0</v>
      </c>
      <c r="N49" s="151">
        <v>0</v>
      </c>
    </row>
    <row r="50" spans="2:14">
      <c r="B50" s="73"/>
      <c r="C50" s="77"/>
      <c r="D50" s="73"/>
      <c r="E50" s="74">
        <v>1</v>
      </c>
      <c r="F50" s="148">
        <v>0</v>
      </c>
      <c r="G50" s="148">
        <v>0</v>
      </c>
      <c r="H50" s="83">
        <f t="shared" si="6"/>
        <v>0</v>
      </c>
      <c r="I50" s="149">
        <v>0</v>
      </c>
      <c r="J50" s="83">
        <f t="shared" si="2"/>
        <v>0</v>
      </c>
      <c r="K50" s="150">
        <v>0</v>
      </c>
      <c r="L50" s="150">
        <v>1</v>
      </c>
      <c r="M50" s="84">
        <f t="shared" si="8"/>
        <v>1</v>
      </c>
      <c r="N50" s="151">
        <v>1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3</v>
      </c>
      <c r="L51" s="64">
        <f t="shared" si="9"/>
        <v>5</v>
      </c>
      <c r="M51" s="64">
        <f t="shared" si="9"/>
        <v>8</v>
      </c>
      <c r="N51" s="64">
        <f t="shared" si="9"/>
        <v>6</v>
      </c>
    </row>
    <row r="52" spans="2:14">
      <c r="B52" s="167" t="s">
        <v>34</v>
      </c>
      <c r="C52" s="168"/>
      <c r="D52" s="168"/>
      <c r="E52" s="169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645</v>
      </c>
      <c r="G53" s="85">
        <f t="shared" ref="G53:J53" si="10">+G23+G37+G51+G52</f>
        <v>42</v>
      </c>
      <c r="H53" s="85">
        <f t="shared" si="10"/>
        <v>687</v>
      </c>
      <c r="I53" s="85">
        <f t="shared" si="10"/>
        <v>83</v>
      </c>
      <c r="J53" s="85">
        <f t="shared" si="10"/>
        <v>770</v>
      </c>
      <c r="K53" s="85">
        <f>+K23+K37+K51+K52</f>
        <v>294</v>
      </c>
      <c r="L53" s="85">
        <f t="shared" ref="L53:N53" si="11">+L23+L37+L51+L52</f>
        <v>53</v>
      </c>
      <c r="M53" s="85">
        <f t="shared" si="11"/>
        <v>347</v>
      </c>
      <c r="N53" s="85">
        <f t="shared" si="11"/>
        <v>67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  <mergeCell ref="J8:J9"/>
    <mergeCell ref="K8:K9"/>
    <mergeCell ref="L8:L9"/>
    <mergeCell ref="C3:I3"/>
    <mergeCell ref="B53:E53"/>
    <mergeCell ref="M8:M9"/>
    <mergeCell ref="B5:N5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86">
        <v>597</v>
      </c>
      <c r="G10" s="86"/>
      <c r="H10" s="64">
        <f>F10+G10</f>
        <v>597</v>
      </c>
      <c r="I10" s="86"/>
      <c r="J10" s="64">
        <f>H10+I10</f>
        <v>597</v>
      </c>
      <c r="K10" s="87">
        <v>572</v>
      </c>
      <c r="L10" s="87">
        <v>51</v>
      </c>
      <c r="M10" s="67">
        <f t="shared" ref="M10:M12" si="0">K10+L10</f>
        <v>623</v>
      </c>
      <c r="N10" s="87">
        <v>55</v>
      </c>
    </row>
    <row r="11" spans="2:14">
      <c r="B11" s="68" t="s">
        <v>1</v>
      </c>
      <c r="C11" s="69" t="s">
        <v>0</v>
      </c>
      <c r="D11" s="61"/>
      <c r="E11" s="70">
        <v>12</v>
      </c>
      <c r="F11" s="86">
        <v>71</v>
      </c>
      <c r="G11" s="86"/>
      <c r="H11" s="64">
        <f t="shared" ref="H11:H22" si="1">F11+G11</f>
        <v>71</v>
      </c>
      <c r="I11" s="86"/>
      <c r="J11" s="64">
        <f t="shared" ref="J11:J50" si="2">H11+I11</f>
        <v>71</v>
      </c>
      <c r="K11" s="88">
        <v>7</v>
      </c>
      <c r="L11" s="88">
        <v>0</v>
      </c>
      <c r="M11" s="67">
        <f t="shared" si="0"/>
        <v>7</v>
      </c>
      <c r="N11" s="8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6">
        <v>65</v>
      </c>
      <c r="G12" s="86"/>
      <c r="H12" s="64">
        <f t="shared" si="1"/>
        <v>65</v>
      </c>
      <c r="I12" s="86"/>
      <c r="J12" s="64">
        <f t="shared" si="2"/>
        <v>65</v>
      </c>
      <c r="K12" s="88">
        <v>2</v>
      </c>
      <c r="L12" s="88">
        <v>0</v>
      </c>
      <c r="M12" s="67">
        <f t="shared" si="0"/>
        <v>2</v>
      </c>
      <c r="N12" s="8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6">
        <v>85</v>
      </c>
      <c r="G13" s="86"/>
      <c r="H13" s="64">
        <f t="shared" si="1"/>
        <v>85</v>
      </c>
      <c r="I13" s="86"/>
      <c r="J13" s="64">
        <f t="shared" si="2"/>
        <v>85</v>
      </c>
      <c r="K13" s="88">
        <v>5</v>
      </c>
      <c r="L13" s="88">
        <v>0</v>
      </c>
      <c r="M13" s="67">
        <f>K13+L13</f>
        <v>5</v>
      </c>
      <c r="N13" s="88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86">
        <v>67</v>
      </c>
      <c r="G14" s="86"/>
      <c r="H14" s="64">
        <f t="shared" si="1"/>
        <v>67</v>
      </c>
      <c r="I14" s="86"/>
      <c r="J14" s="64">
        <f t="shared" si="2"/>
        <v>67</v>
      </c>
      <c r="K14" s="88">
        <v>0</v>
      </c>
      <c r="L14" s="88">
        <v>0</v>
      </c>
      <c r="M14" s="67">
        <f t="shared" ref="M14:M22" si="3">K14+L14</f>
        <v>0</v>
      </c>
      <c r="N14" s="8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6">
        <v>48</v>
      </c>
      <c r="G15" s="86"/>
      <c r="H15" s="64">
        <f t="shared" si="1"/>
        <v>48</v>
      </c>
      <c r="I15" s="86"/>
      <c r="J15" s="64">
        <f t="shared" si="2"/>
        <v>48</v>
      </c>
      <c r="K15" s="88">
        <v>1</v>
      </c>
      <c r="L15" s="88">
        <v>0</v>
      </c>
      <c r="M15" s="67">
        <f t="shared" si="3"/>
        <v>1</v>
      </c>
      <c r="N15" s="8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6">
        <v>39</v>
      </c>
      <c r="G16" s="86"/>
      <c r="H16" s="64">
        <f t="shared" si="1"/>
        <v>39</v>
      </c>
      <c r="I16" s="86"/>
      <c r="J16" s="64">
        <f t="shared" si="2"/>
        <v>39</v>
      </c>
      <c r="K16" s="88">
        <v>2</v>
      </c>
      <c r="L16" s="88">
        <v>0</v>
      </c>
      <c r="M16" s="67">
        <f t="shared" si="3"/>
        <v>2</v>
      </c>
      <c r="N16" s="8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6">
        <v>31</v>
      </c>
      <c r="G17" s="86"/>
      <c r="H17" s="64">
        <f t="shared" si="1"/>
        <v>31</v>
      </c>
      <c r="I17" s="86"/>
      <c r="J17" s="64">
        <f t="shared" si="2"/>
        <v>31</v>
      </c>
      <c r="K17" s="88">
        <v>1</v>
      </c>
      <c r="L17" s="88">
        <v>0</v>
      </c>
      <c r="M17" s="67">
        <f t="shared" si="3"/>
        <v>1</v>
      </c>
      <c r="N17" s="8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6">
        <v>26</v>
      </c>
      <c r="G18" s="86"/>
      <c r="H18" s="64">
        <f t="shared" si="1"/>
        <v>26</v>
      </c>
      <c r="I18" s="86"/>
      <c r="J18" s="64">
        <f t="shared" si="2"/>
        <v>26</v>
      </c>
      <c r="K18" s="88">
        <v>2</v>
      </c>
      <c r="L18" s="88">
        <v>0</v>
      </c>
      <c r="M18" s="67">
        <f t="shared" si="3"/>
        <v>2</v>
      </c>
      <c r="N18" s="88">
        <v>0</v>
      </c>
    </row>
    <row r="19" spans="2:14">
      <c r="B19" s="68"/>
      <c r="C19" s="69"/>
      <c r="D19" s="72" t="s">
        <v>12</v>
      </c>
      <c r="E19" s="70">
        <v>4</v>
      </c>
      <c r="F19" s="86">
        <v>23</v>
      </c>
      <c r="G19" s="86"/>
      <c r="H19" s="64">
        <f t="shared" si="1"/>
        <v>23</v>
      </c>
      <c r="I19" s="86"/>
      <c r="J19" s="64">
        <f t="shared" si="2"/>
        <v>23</v>
      </c>
      <c r="K19" s="88">
        <v>0</v>
      </c>
      <c r="L19" s="88">
        <v>0</v>
      </c>
      <c r="M19" s="67">
        <f t="shared" si="3"/>
        <v>0</v>
      </c>
      <c r="N19" s="88">
        <v>0</v>
      </c>
    </row>
    <row r="20" spans="2:14">
      <c r="B20" s="68"/>
      <c r="C20" s="69" t="s">
        <v>1</v>
      </c>
      <c r="D20" s="61"/>
      <c r="E20" s="70">
        <v>3</v>
      </c>
      <c r="F20" s="86"/>
      <c r="G20" s="86">
        <v>1</v>
      </c>
      <c r="H20" s="64">
        <f t="shared" si="1"/>
        <v>1</v>
      </c>
      <c r="I20" s="86"/>
      <c r="J20" s="64">
        <f t="shared" si="2"/>
        <v>1</v>
      </c>
      <c r="K20" s="88">
        <v>0</v>
      </c>
      <c r="L20" s="88">
        <v>0</v>
      </c>
      <c r="M20" s="67">
        <f t="shared" si="3"/>
        <v>0</v>
      </c>
      <c r="N20" s="88">
        <v>0</v>
      </c>
    </row>
    <row r="21" spans="2:14">
      <c r="B21" s="68"/>
      <c r="C21" s="69"/>
      <c r="D21" s="61"/>
      <c r="E21" s="70">
        <v>2</v>
      </c>
      <c r="F21" s="86"/>
      <c r="G21" s="86"/>
      <c r="H21" s="64">
        <f t="shared" si="1"/>
        <v>0</v>
      </c>
      <c r="I21" s="86"/>
      <c r="J21" s="64">
        <f t="shared" si="2"/>
        <v>0</v>
      </c>
      <c r="K21" s="88">
        <v>0</v>
      </c>
      <c r="L21" s="88">
        <v>0</v>
      </c>
      <c r="M21" s="67">
        <f t="shared" si="3"/>
        <v>0</v>
      </c>
      <c r="N21" s="88">
        <v>0</v>
      </c>
    </row>
    <row r="22" spans="2:14">
      <c r="B22" s="73"/>
      <c r="C22" s="71"/>
      <c r="D22" s="61"/>
      <c r="E22" s="74">
        <v>1</v>
      </c>
      <c r="F22" s="86"/>
      <c r="G22" s="86">
        <v>35</v>
      </c>
      <c r="H22" s="64">
        <f t="shared" si="1"/>
        <v>35</v>
      </c>
      <c r="I22" s="86">
        <f>1212-H23</f>
        <v>124</v>
      </c>
      <c r="J22" s="64">
        <f t="shared" si="2"/>
        <v>159</v>
      </c>
      <c r="K22" s="88">
        <v>0</v>
      </c>
      <c r="L22" s="88">
        <v>0</v>
      </c>
      <c r="M22" s="67">
        <f t="shared" si="3"/>
        <v>0</v>
      </c>
      <c r="N22" s="88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1052</v>
      </c>
      <c r="G23" s="64">
        <f>SUM(G10:G22)</f>
        <v>36</v>
      </c>
      <c r="H23" s="75">
        <f>SUM(H10:H22)</f>
        <v>1088</v>
      </c>
      <c r="I23" s="64">
        <f t="shared" ref="I23:N23" si="4">SUM(I10:I22)</f>
        <v>124</v>
      </c>
      <c r="J23" s="75">
        <f>SUM(J10:J22)</f>
        <v>1212</v>
      </c>
      <c r="K23" s="76">
        <f>SUM(K10:K22)</f>
        <v>592</v>
      </c>
      <c r="L23" s="76">
        <f>SUM(L10:L22)</f>
        <v>51</v>
      </c>
      <c r="M23" s="64">
        <f t="shared" si="4"/>
        <v>643</v>
      </c>
      <c r="N23" s="64">
        <f t="shared" si="4"/>
        <v>55</v>
      </c>
    </row>
    <row r="24" spans="2:14">
      <c r="B24" s="68"/>
      <c r="C24" s="68"/>
      <c r="D24" s="77"/>
      <c r="E24" s="73">
        <v>13</v>
      </c>
      <c r="F24" s="86">
        <v>1111</v>
      </c>
      <c r="G24" s="86"/>
      <c r="H24" s="64">
        <f>F24+G24</f>
        <v>1111</v>
      </c>
      <c r="I24" s="86"/>
      <c r="J24" s="64">
        <f t="shared" si="2"/>
        <v>1111</v>
      </c>
      <c r="K24" s="87">
        <v>637</v>
      </c>
      <c r="L24" s="87">
        <v>68</v>
      </c>
      <c r="M24" s="78">
        <f t="shared" ref="M24:M36" si="5">K24+L24</f>
        <v>705</v>
      </c>
      <c r="N24" s="87">
        <v>76</v>
      </c>
    </row>
    <row r="25" spans="2:14">
      <c r="B25" s="68"/>
      <c r="C25" s="68" t="s">
        <v>0</v>
      </c>
      <c r="D25" s="77"/>
      <c r="E25" s="70">
        <v>12</v>
      </c>
      <c r="F25" s="86">
        <v>79</v>
      </c>
      <c r="G25" s="86"/>
      <c r="H25" s="64">
        <f t="shared" ref="H25:H50" si="6">F25+G25</f>
        <v>79</v>
      </c>
      <c r="I25" s="86"/>
      <c r="J25" s="64">
        <f t="shared" si="2"/>
        <v>79</v>
      </c>
      <c r="K25" s="87">
        <v>4</v>
      </c>
      <c r="L25" s="87">
        <v>0</v>
      </c>
      <c r="M25" s="78">
        <f t="shared" si="5"/>
        <v>4</v>
      </c>
      <c r="N25" s="87">
        <v>0</v>
      </c>
    </row>
    <row r="26" spans="2:14">
      <c r="B26" s="68" t="s">
        <v>7</v>
      </c>
      <c r="C26" s="73"/>
      <c r="D26" s="77"/>
      <c r="E26" s="70">
        <v>11</v>
      </c>
      <c r="F26" s="86">
        <v>118</v>
      </c>
      <c r="G26" s="86"/>
      <c r="H26" s="64">
        <f t="shared" si="6"/>
        <v>118</v>
      </c>
      <c r="I26" s="86"/>
      <c r="J26" s="64">
        <f t="shared" si="2"/>
        <v>118</v>
      </c>
      <c r="K26" s="87">
        <v>3</v>
      </c>
      <c r="L26" s="87">
        <v>3</v>
      </c>
      <c r="M26" s="78">
        <f t="shared" si="5"/>
        <v>6</v>
      </c>
      <c r="N26" s="87">
        <v>3</v>
      </c>
    </row>
    <row r="27" spans="2:14">
      <c r="B27" s="68" t="s">
        <v>8</v>
      </c>
      <c r="C27" s="68"/>
      <c r="D27" s="77" t="s">
        <v>26</v>
      </c>
      <c r="E27" s="70">
        <v>10</v>
      </c>
      <c r="F27" s="86">
        <v>130</v>
      </c>
      <c r="G27" s="86"/>
      <c r="H27" s="64">
        <f t="shared" si="6"/>
        <v>130</v>
      </c>
      <c r="I27" s="86"/>
      <c r="J27" s="64">
        <f t="shared" si="2"/>
        <v>130</v>
      </c>
      <c r="K27" s="87">
        <v>4</v>
      </c>
      <c r="L27" s="87">
        <v>0</v>
      </c>
      <c r="M27" s="78">
        <f t="shared" si="5"/>
        <v>4</v>
      </c>
      <c r="N27" s="87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86">
        <v>78</v>
      </c>
      <c r="G28" s="86"/>
      <c r="H28" s="64">
        <f t="shared" si="6"/>
        <v>78</v>
      </c>
      <c r="I28" s="86"/>
      <c r="J28" s="64">
        <f t="shared" si="2"/>
        <v>78</v>
      </c>
      <c r="K28" s="87">
        <v>4</v>
      </c>
      <c r="L28" s="87">
        <v>0</v>
      </c>
      <c r="M28" s="78">
        <f t="shared" si="5"/>
        <v>4</v>
      </c>
      <c r="N28" s="87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86">
        <v>75</v>
      </c>
      <c r="G29" s="86"/>
      <c r="H29" s="64">
        <f t="shared" si="6"/>
        <v>75</v>
      </c>
      <c r="I29" s="86"/>
      <c r="J29" s="64">
        <f t="shared" si="2"/>
        <v>75</v>
      </c>
      <c r="K29" s="87">
        <v>2</v>
      </c>
      <c r="L29" s="87">
        <v>2</v>
      </c>
      <c r="M29" s="78">
        <f t="shared" si="5"/>
        <v>4</v>
      </c>
      <c r="N29" s="87">
        <v>2</v>
      </c>
    </row>
    <row r="30" spans="2:14">
      <c r="B30" s="68" t="s">
        <v>4</v>
      </c>
      <c r="C30" s="68"/>
      <c r="D30" s="77" t="s">
        <v>4</v>
      </c>
      <c r="E30" s="70">
        <v>7</v>
      </c>
      <c r="F30" s="86">
        <v>141</v>
      </c>
      <c r="G30" s="86"/>
      <c r="H30" s="64">
        <f t="shared" si="6"/>
        <v>141</v>
      </c>
      <c r="I30" s="86"/>
      <c r="J30" s="64">
        <f t="shared" si="2"/>
        <v>141</v>
      </c>
      <c r="K30" s="87">
        <v>1</v>
      </c>
      <c r="L30" s="87">
        <v>0</v>
      </c>
      <c r="M30" s="78">
        <f t="shared" si="5"/>
        <v>1</v>
      </c>
      <c r="N30" s="87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86">
        <v>44</v>
      </c>
      <c r="G31" s="86"/>
      <c r="H31" s="64">
        <f t="shared" si="6"/>
        <v>44</v>
      </c>
      <c r="I31" s="86"/>
      <c r="J31" s="64">
        <f t="shared" si="2"/>
        <v>44</v>
      </c>
      <c r="K31" s="87">
        <v>1</v>
      </c>
      <c r="L31" s="87">
        <v>0</v>
      </c>
      <c r="M31" s="78">
        <f t="shared" si="5"/>
        <v>1</v>
      </c>
      <c r="N31" s="87">
        <v>0</v>
      </c>
    </row>
    <row r="32" spans="2:14">
      <c r="B32" s="68" t="s">
        <v>9</v>
      </c>
      <c r="C32" s="74"/>
      <c r="D32" s="77"/>
      <c r="E32" s="70">
        <v>5</v>
      </c>
      <c r="F32" s="86">
        <v>47</v>
      </c>
      <c r="G32" s="86"/>
      <c r="H32" s="64">
        <f t="shared" si="6"/>
        <v>47</v>
      </c>
      <c r="I32" s="86"/>
      <c r="J32" s="64">
        <f t="shared" si="2"/>
        <v>47</v>
      </c>
      <c r="K32" s="87">
        <v>4</v>
      </c>
      <c r="L32" s="87">
        <v>0</v>
      </c>
      <c r="M32" s="78">
        <f t="shared" si="5"/>
        <v>4</v>
      </c>
      <c r="N32" s="87">
        <v>0</v>
      </c>
    </row>
    <row r="33" spans="2:14">
      <c r="B33" s="68"/>
      <c r="C33" s="68"/>
      <c r="D33" s="77"/>
      <c r="E33" s="70">
        <v>4</v>
      </c>
      <c r="F33" s="86">
        <v>49</v>
      </c>
      <c r="G33" s="86"/>
      <c r="H33" s="64">
        <f t="shared" si="6"/>
        <v>49</v>
      </c>
      <c r="I33" s="86"/>
      <c r="J33" s="64">
        <f t="shared" si="2"/>
        <v>49</v>
      </c>
      <c r="K33" s="88">
        <v>0</v>
      </c>
      <c r="L33" s="87">
        <v>1</v>
      </c>
      <c r="M33" s="78">
        <f t="shared" si="5"/>
        <v>1</v>
      </c>
      <c r="N33" s="87">
        <v>1</v>
      </c>
    </row>
    <row r="34" spans="2:14">
      <c r="B34" s="68"/>
      <c r="C34" s="68" t="s">
        <v>1</v>
      </c>
      <c r="D34" s="77"/>
      <c r="E34" s="70">
        <v>3</v>
      </c>
      <c r="F34" s="86"/>
      <c r="G34" s="86">
        <v>1</v>
      </c>
      <c r="H34" s="64">
        <f t="shared" si="6"/>
        <v>1</v>
      </c>
      <c r="I34" s="86"/>
      <c r="J34" s="64">
        <f t="shared" si="2"/>
        <v>1</v>
      </c>
      <c r="K34" s="88">
        <v>0</v>
      </c>
      <c r="L34" s="87">
        <v>2</v>
      </c>
      <c r="M34" s="78">
        <f t="shared" si="5"/>
        <v>2</v>
      </c>
      <c r="N34" s="87">
        <v>2</v>
      </c>
    </row>
    <row r="35" spans="2:14">
      <c r="B35" s="68"/>
      <c r="C35" s="68"/>
      <c r="D35" s="77"/>
      <c r="E35" s="70">
        <v>2</v>
      </c>
      <c r="F35" s="86"/>
      <c r="G35" s="86"/>
      <c r="H35" s="64">
        <f t="shared" si="6"/>
        <v>0</v>
      </c>
      <c r="I35" s="86"/>
      <c r="J35" s="64">
        <f t="shared" si="2"/>
        <v>0</v>
      </c>
      <c r="K35" s="88">
        <v>0</v>
      </c>
      <c r="L35" s="87">
        <v>1</v>
      </c>
      <c r="M35" s="78">
        <f t="shared" si="5"/>
        <v>1</v>
      </c>
      <c r="N35" s="87">
        <v>1</v>
      </c>
    </row>
    <row r="36" spans="2:14">
      <c r="B36" s="73"/>
      <c r="C36" s="73"/>
      <c r="D36" s="77"/>
      <c r="E36" s="74">
        <v>1</v>
      </c>
      <c r="F36" s="86"/>
      <c r="G36" s="86">
        <v>20</v>
      </c>
      <c r="H36" s="64">
        <f t="shared" si="6"/>
        <v>20</v>
      </c>
      <c r="I36" s="86">
        <f>2136-H37</f>
        <v>243</v>
      </c>
      <c r="J36" s="64">
        <f>H36+I36</f>
        <v>263</v>
      </c>
      <c r="K36" s="87">
        <v>0</v>
      </c>
      <c r="L36" s="87">
        <v>0</v>
      </c>
      <c r="M36" s="78">
        <f t="shared" si="5"/>
        <v>0</v>
      </c>
      <c r="N36" s="87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1872</v>
      </c>
      <c r="G37" s="64">
        <f t="shared" si="7"/>
        <v>21</v>
      </c>
      <c r="H37" s="80">
        <f t="shared" si="7"/>
        <v>1893</v>
      </c>
      <c r="I37" s="81">
        <f t="shared" si="7"/>
        <v>243</v>
      </c>
      <c r="J37" s="75">
        <f t="shared" si="7"/>
        <v>2136</v>
      </c>
      <c r="K37" s="76">
        <f t="shared" si="7"/>
        <v>660</v>
      </c>
      <c r="L37" s="64">
        <f t="shared" si="7"/>
        <v>77</v>
      </c>
      <c r="M37" s="75">
        <f t="shared" si="7"/>
        <v>737</v>
      </c>
      <c r="N37" s="76">
        <f t="shared" si="7"/>
        <v>85</v>
      </c>
    </row>
    <row r="38" spans="2:14">
      <c r="B38" s="74"/>
      <c r="C38" s="74"/>
      <c r="D38" s="82"/>
      <c r="E38" s="70">
        <v>13</v>
      </c>
      <c r="F38" s="86">
        <v>3</v>
      </c>
      <c r="G38" s="86"/>
      <c r="H38" s="64">
        <f t="shared" si="6"/>
        <v>3</v>
      </c>
      <c r="I38" s="86"/>
      <c r="J38" s="64">
        <f t="shared" si="2"/>
        <v>3</v>
      </c>
      <c r="K38" s="87">
        <v>2</v>
      </c>
      <c r="L38" s="88">
        <v>0</v>
      </c>
      <c r="M38" s="78">
        <f>K38+L38</f>
        <v>2</v>
      </c>
      <c r="N38" s="87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86"/>
      <c r="G39" s="86"/>
      <c r="H39" s="64">
        <f t="shared" si="6"/>
        <v>0</v>
      </c>
      <c r="I39" s="86"/>
      <c r="J39" s="64">
        <f t="shared" si="2"/>
        <v>0</v>
      </c>
      <c r="K39" s="88">
        <v>0</v>
      </c>
      <c r="L39" s="87">
        <v>0</v>
      </c>
      <c r="M39" s="78">
        <f t="shared" ref="M39:M50" si="8">K39+L39</f>
        <v>0</v>
      </c>
      <c r="N39" s="87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86"/>
      <c r="G40" s="86"/>
      <c r="H40" s="64">
        <f t="shared" si="6"/>
        <v>0</v>
      </c>
      <c r="I40" s="86"/>
      <c r="J40" s="64">
        <f t="shared" si="2"/>
        <v>0</v>
      </c>
      <c r="K40" s="88">
        <v>0</v>
      </c>
      <c r="L40" s="87">
        <v>0</v>
      </c>
      <c r="M40" s="78">
        <f t="shared" si="8"/>
        <v>0</v>
      </c>
      <c r="N40" s="87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86"/>
      <c r="G41" s="86"/>
      <c r="H41" s="64">
        <f t="shared" si="6"/>
        <v>0</v>
      </c>
      <c r="I41" s="86"/>
      <c r="J41" s="64">
        <f t="shared" si="2"/>
        <v>0</v>
      </c>
      <c r="K41" s="88">
        <v>0</v>
      </c>
      <c r="L41" s="87">
        <v>0</v>
      </c>
      <c r="M41" s="78">
        <f t="shared" si="8"/>
        <v>0</v>
      </c>
      <c r="N41" s="87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86"/>
      <c r="G42" s="86"/>
      <c r="H42" s="64">
        <f t="shared" si="6"/>
        <v>0</v>
      </c>
      <c r="I42" s="86"/>
      <c r="J42" s="64">
        <f t="shared" si="2"/>
        <v>0</v>
      </c>
      <c r="K42" s="88">
        <v>0</v>
      </c>
      <c r="L42" s="87">
        <v>0</v>
      </c>
      <c r="M42" s="78">
        <f t="shared" si="8"/>
        <v>0</v>
      </c>
      <c r="N42" s="87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86"/>
      <c r="G43" s="86"/>
      <c r="H43" s="64">
        <f t="shared" si="6"/>
        <v>0</v>
      </c>
      <c r="I43" s="86"/>
      <c r="J43" s="64">
        <f t="shared" si="2"/>
        <v>0</v>
      </c>
      <c r="K43" s="88">
        <v>0</v>
      </c>
      <c r="L43" s="87">
        <v>0</v>
      </c>
      <c r="M43" s="78">
        <f t="shared" si="8"/>
        <v>0</v>
      </c>
      <c r="N43" s="87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86"/>
      <c r="G44" s="86"/>
      <c r="H44" s="64">
        <f t="shared" si="6"/>
        <v>0</v>
      </c>
      <c r="I44" s="86"/>
      <c r="J44" s="64">
        <f t="shared" si="2"/>
        <v>0</v>
      </c>
      <c r="K44" s="88">
        <v>0</v>
      </c>
      <c r="L44" s="87">
        <v>0</v>
      </c>
      <c r="M44" s="78">
        <f t="shared" si="8"/>
        <v>0</v>
      </c>
      <c r="N44" s="87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86"/>
      <c r="G45" s="86"/>
      <c r="H45" s="64">
        <f t="shared" si="6"/>
        <v>0</v>
      </c>
      <c r="I45" s="86"/>
      <c r="J45" s="64">
        <f t="shared" si="2"/>
        <v>0</v>
      </c>
      <c r="K45" s="88">
        <v>0</v>
      </c>
      <c r="L45" s="87">
        <v>0</v>
      </c>
      <c r="M45" s="78">
        <f t="shared" si="8"/>
        <v>0</v>
      </c>
      <c r="N45" s="87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86"/>
      <c r="G46" s="86"/>
      <c r="H46" s="64">
        <f t="shared" si="6"/>
        <v>0</v>
      </c>
      <c r="I46" s="86"/>
      <c r="J46" s="64">
        <f t="shared" si="2"/>
        <v>0</v>
      </c>
      <c r="K46" s="88">
        <v>0</v>
      </c>
      <c r="L46" s="87">
        <v>0</v>
      </c>
      <c r="M46" s="78">
        <f t="shared" si="8"/>
        <v>0</v>
      </c>
      <c r="N46" s="87">
        <v>0</v>
      </c>
    </row>
    <row r="47" spans="2:14">
      <c r="B47" s="68"/>
      <c r="C47" s="68"/>
      <c r="D47" s="77" t="s">
        <v>7</v>
      </c>
      <c r="E47" s="70">
        <v>4</v>
      </c>
      <c r="F47" s="86"/>
      <c r="G47" s="86"/>
      <c r="H47" s="64">
        <f t="shared" si="6"/>
        <v>0</v>
      </c>
      <c r="I47" s="86"/>
      <c r="J47" s="64">
        <f t="shared" si="2"/>
        <v>0</v>
      </c>
      <c r="K47" s="88">
        <v>0</v>
      </c>
      <c r="L47" s="87">
        <v>0</v>
      </c>
      <c r="M47" s="78">
        <f t="shared" si="8"/>
        <v>0</v>
      </c>
      <c r="N47" s="87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86"/>
      <c r="G48" s="86"/>
      <c r="H48" s="64">
        <f t="shared" si="6"/>
        <v>0</v>
      </c>
      <c r="I48" s="86"/>
      <c r="J48" s="64">
        <f t="shared" si="2"/>
        <v>0</v>
      </c>
      <c r="K48" s="88">
        <v>0</v>
      </c>
      <c r="L48" s="87">
        <v>0</v>
      </c>
      <c r="M48" s="78">
        <f t="shared" si="8"/>
        <v>0</v>
      </c>
      <c r="N48" s="87">
        <v>0</v>
      </c>
    </row>
    <row r="49" spans="2:14">
      <c r="B49" s="68"/>
      <c r="C49" s="68"/>
      <c r="D49" s="77" t="s">
        <v>3</v>
      </c>
      <c r="E49" s="70">
        <v>2</v>
      </c>
      <c r="F49" s="86"/>
      <c r="G49" s="86"/>
      <c r="H49" s="64">
        <f t="shared" si="6"/>
        <v>0</v>
      </c>
      <c r="I49" s="86"/>
      <c r="J49" s="64">
        <f t="shared" si="2"/>
        <v>0</v>
      </c>
      <c r="K49" s="88">
        <v>0</v>
      </c>
      <c r="L49" s="87">
        <v>0</v>
      </c>
      <c r="M49" s="78">
        <f t="shared" si="8"/>
        <v>0</v>
      </c>
      <c r="N49" s="87">
        <v>0</v>
      </c>
    </row>
    <row r="50" spans="2:14">
      <c r="B50" s="73"/>
      <c r="C50" s="77"/>
      <c r="D50" s="73"/>
      <c r="E50" s="74">
        <v>1</v>
      </c>
      <c r="F50" s="86"/>
      <c r="G50" s="86"/>
      <c r="H50" s="83">
        <f t="shared" si="6"/>
        <v>0</v>
      </c>
      <c r="I50" s="86">
        <v>3</v>
      </c>
      <c r="J50" s="83">
        <f t="shared" si="2"/>
        <v>3</v>
      </c>
      <c r="K50" s="88">
        <v>0</v>
      </c>
      <c r="L50" s="87">
        <v>0</v>
      </c>
      <c r="M50" s="84">
        <f t="shared" si="8"/>
        <v>0</v>
      </c>
      <c r="N50" s="87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3</v>
      </c>
      <c r="J51" s="64">
        <f t="shared" si="9"/>
        <v>6</v>
      </c>
      <c r="K51" s="64">
        <f t="shared" si="9"/>
        <v>2</v>
      </c>
      <c r="L51" s="64">
        <f t="shared" si="9"/>
        <v>0</v>
      </c>
      <c r="M51" s="64">
        <f t="shared" si="9"/>
        <v>2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2927</v>
      </c>
      <c r="G53" s="85">
        <f t="shared" ref="G53:J53" si="10">+G23+G37+G51+G52</f>
        <v>57</v>
      </c>
      <c r="H53" s="85">
        <f t="shared" si="10"/>
        <v>2984</v>
      </c>
      <c r="I53" s="85">
        <f t="shared" si="10"/>
        <v>370</v>
      </c>
      <c r="J53" s="85">
        <f t="shared" si="10"/>
        <v>3354</v>
      </c>
      <c r="K53" s="85">
        <f>+K23+K37+K51+K52</f>
        <v>1254</v>
      </c>
      <c r="L53" s="85">
        <f t="shared" ref="L53:N53" si="11">+L23+L37+L51+L52</f>
        <v>128</v>
      </c>
      <c r="M53" s="85">
        <f t="shared" si="11"/>
        <v>1382</v>
      </c>
      <c r="N53" s="85">
        <f t="shared" si="11"/>
        <v>140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2">
    <dataValidation type="whole" operator="greaterThanOrEqual" allowBlank="1" showInputMessage="1" showErrorMessage="1" sqref="I51:I52 H10:H52 K51:L52 J10:J52 F51:G52 M10:M52 F23:G23 I23 K23:L23 N23 F37:G37 I37 K37:L37 N37 N51:N52">
      <formula1>0</formula1>
    </dataValidation>
    <dataValidation type="decimal" operator="greaterThanOrEqual" allowBlank="1" showErrorMessage="1" sqref="F10:G22 I10:I22 K10:L22 N10:N22 F24:G36 I24:I36 K24:L36 N24:N36 F38:G50 I38:I50 K38:L50 N38:N50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11">
        <v>114</v>
      </c>
      <c r="G10" s="111">
        <v>0</v>
      </c>
      <c r="H10" s="64">
        <f>F10+G10</f>
        <v>114</v>
      </c>
      <c r="I10" s="65">
        <v>0</v>
      </c>
      <c r="J10" s="64">
        <f>H10+I10</f>
        <v>114</v>
      </c>
      <c r="K10" s="111">
        <v>41</v>
      </c>
      <c r="L10" s="111">
        <v>5</v>
      </c>
      <c r="M10" s="67">
        <f t="shared" ref="M10:M12" si="0">K10+L10</f>
        <v>46</v>
      </c>
      <c r="N10" s="111">
        <v>6</v>
      </c>
    </row>
    <row r="11" spans="2:14">
      <c r="B11" s="68" t="s">
        <v>1</v>
      </c>
      <c r="C11" s="69" t="s">
        <v>0</v>
      </c>
      <c r="D11" s="61"/>
      <c r="E11" s="70">
        <v>12</v>
      </c>
      <c r="F11" s="111">
        <v>22</v>
      </c>
      <c r="G11" s="111">
        <v>0</v>
      </c>
      <c r="H11" s="64">
        <f t="shared" ref="H11:H22" si="1">F11+G11</f>
        <v>22</v>
      </c>
      <c r="I11" s="65">
        <v>0</v>
      </c>
      <c r="J11" s="64">
        <f t="shared" ref="J11:J50" si="2">H11+I11</f>
        <v>22</v>
      </c>
      <c r="K11" s="111">
        <v>0</v>
      </c>
      <c r="L11" s="111">
        <v>0</v>
      </c>
      <c r="M11" s="67">
        <f t="shared" si="0"/>
        <v>0</v>
      </c>
      <c r="N11" s="111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111">
        <v>5</v>
      </c>
      <c r="G12" s="111">
        <v>0</v>
      </c>
      <c r="H12" s="64">
        <f t="shared" si="1"/>
        <v>5</v>
      </c>
      <c r="I12" s="65">
        <v>0</v>
      </c>
      <c r="J12" s="64">
        <f t="shared" si="2"/>
        <v>5</v>
      </c>
      <c r="K12" s="111">
        <v>0</v>
      </c>
      <c r="L12" s="111">
        <v>0</v>
      </c>
      <c r="M12" s="67">
        <f t="shared" si="0"/>
        <v>0</v>
      </c>
      <c r="N12" s="111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11">
        <v>15</v>
      </c>
      <c r="G13" s="111">
        <v>0</v>
      </c>
      <c r="H13" s="64">
        <f t="shared" si="1"/>
        <v>15</v>
      </c>
      <c r="I13" s="65">
        <v>0</v>
      </c>
      <c r="J13" s="64">
        <f t="shared" si="2"/>
        <v>15</v>
      </c>
      <c r="K13" s="111">
        <v>0</v>
      </c>
      <c r="L13" s="111">
        <v>0</v>
      </c>
      <c r="M13" s="67">
        <f>K13+L13</f>
        <v>0</v>
      </c>
      <c r="N13" s="111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11">
        <v>11</v>
      </c>
      <c r="G14" s="111">
        <v>0</v>
      </c>
      <c r="H14" s="64">
        <f t="shared" si="1"/>
        <v>11</v>
      </c>
      <c r="I14" s="65">
        <v>0</v>
      </c>
      <c r="J14" s="64">
        <f t="shared" si="2"/>
        <v>11</v>
      </c>
      <c r="K14" s="111">
        <v>0</v>
      </c>
      <c r="L14" s="111">
        <v>0</v>
      </c>
      <c r="M14" s="67">
        <f t="shared" ref="M14:M22" si="3">K14+L14</f>
        <v>0</v>
      </c>
      <c r="N14" s="111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1">
        <v>3</v>
      </c>
      <c r="G15" s="111">
        <v>0</v>
      </c>
      <c r="H15" s="64">
        <f t="shared" si="1"/>
        <v>3</v>
      </c>
      <c r="I15" s="65">
        <v>0</v>
      </c>
      <c r="J15" s="64">
        <f t="shared" si="2"/>
        <v>3</v>
      </c>
      <c r="K15" s="111">
        <v>0</v>
      </c>
      <c r="L15" s="111">
        <v>0</v>
      </c>
      <c r="M15" s="67">
        <f t="shared" si="3"/>
        <v>0</v>
      </c>
      <c r="N15" s="111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11">
        <v>21</v>
      </c>
      <c r="G16" s="111">
        <v>0</v>
      </c>
      <c r="H16" s="64">
        <f t="shared" si="1"/>
        <v>21</v>
      </c>
      <c r="I16" s="65">
        <v>0</v>
      </c>
      <c r="J16" s="64">
        <f t="shared" si="2"/>
        <v>21</v>
      </c>
      <c r="K16" s="111">
        <v>0</v>
      </c>
      <c r="L16" s="111">
        <v>0</v>
      </c>
      <c r="M16" s="67">
        <f t="shared" si="3"/>
        <v>0</v>
      </c>
      <c r="N16" s="111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11">
        <v>7</v>
      </c>
      <c r="G17" s="111">
        <v>0</v>
      </c>
      <c r="H17" s="64">
        <f t="shared" si="1"/>
        <v>7</v>
      </c>
      <c r="I17" s="65">
        <v>0</v>
      </c>
      <c r="J17" s="64">
        <f t="shared" si="2"/>
        <v>7</v>
      </c>
      <c r="K17" s="111">
        <v>0</v>
      </c>
      <c r="L17" s="111">
        <v>0</v>
      </c>
      <c r="M17" s="67">
        <f t="shared" si="3"/>
        <v>0</v>
      </c>
      <c r="N17" s="111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11">
        <v>10</v>
      </c>
      <c r="G18" s="111">
        <v>0</v>
      </c>
      <c r="H18" s="64">
        <f t="shared" si="1"/>
        <v>10</v>
      </c>
      <c r="I18" s="65">
        <v>0</v>
      </c>
      <c r="J18" s="64">
        <f t="shared" si="2"/>
        <v>10</v>
      </c>
      <c r="K18" s="111">
        <v>0</v>
      </c>
      <c r="L18" s="111">
        <v>0</v>
      </c>
      <c r="M18" s="67">
        <f t="shared" si="3"/>
        <v>0</v>
      </c>
      <c r="N18" s="111">
        <v>0</v>
      </c>
    </row>
    <row r="19" spans="2:14">
      <c r="B19" s="68"/>
      <c r="C19" s="69"/>
      <c r="D19" s="72" t="s">
        <v>12</v>
      </c>
      <c r="E19" s="70">
        <v>4</v>
      </c>
      <c r="F19" s="111">
        <v>2</v>
      </c>
      <c r="G19" s="111">
        <v>0</v>
      </c>
      <c r="H19" s="64">
        <f t="shared" si="1"/>
        <v>2</v>
      </c>
      <c r="I19" s="65">
        <v>0</v>
      </c>
      <c r="J19" s="64">
        <f t="shared" si="2"/>
        <v>2</v>
      </c>
      <c r="K19" s="111">
        <v>0</v>
      </c>
      <c r="L19" s="111">
        <v>0</v>
      </c>
      <c r="M19" s="67">
        <f t="shared" si="3"/>
        <v>0</v>
      </c>
      <c r="N19" s="111">
        <v>0</v>
      </c>
    </row>
    <row r="20" spans="2:14">
      <c r="B20" s="68"/>
      <c r="C20" s="69" t="s">
        <v>1</v>
      </c>
      <c r="D20" s="61"/>
      <c r="E20" s="70">
        <v>3</v>
      </c>
      <c r="F20" s="111">
        <v>0</v>
      </c>
      <c r="G20" s="111">
        <v>1</v>
      </c>
      <c r="H20" s="64">
        <f t="shared" si="1"/>
        <v>1</v>
      </c>
      <c r="I20" s="65">
        <v>0</v>
      </c>
      <c r="J20" s="64">
        <f t="shared" si="2"/>
        <v>1</v>
      </c>
      <c r="K20" s="111">
        <v>0</v>
      </c>
      <c r="L20" s="111">
        <v>0</v>
      </c>
      <c r="M20" s="67">
        <f t="shared" si="3"/>
        <v>0</v>
      </c>
      <c r="N20" s="111">
        <v>0</v>
      </c>
    </row>
    <row r="21" spans="2:14">
      <c r="B21" s="68"/>
      <c r="C21" s="69"/>
      <c r="D21" s="61"/>
      <c r="E21" s="70">
        <v>2</v>
      </c>
      <c r="F21" s="111">
        <v>0</v>
      </c>
      <c r="G21" s="111">
        <v>0</v>
      </c>
      <c r="H21" s="64">
        <f t="shared" si="1"/>
        <v>0</v>
      </c>
      <c r="I21" s="65">
        <v>0</v>
      </c>
      <c r="J21" s="64">
        <f t="shared" si="2"/>
        <v>0</v>
      </c>
      <c r="K21" s="111">
        <v>0</v>
      </c>
      <c r="L21" s="111">
        <v>0</v>
      </c>
      <c r="M21" s="67">
        <f t="shared" si="3"/>
        <v>0</v>
      </c>
      <c r="N21" s="111">
        <v>0</v>
      </c>
    </row>
    <row r="22" spans="2:14">
      <c r="B22" s="73"/>
      <c r="C22" s="71"/>
      <c r="D22" s="61"/>
      <c r="E22" s="74">
        <v>1</v>
      </c>
      <c r="F22" s="111">
        <v>0</v>
      </c>
      <c r="G22" s="111">
        <v>5</v>
      </c>
      <c r="H22" s="64">
        <f t="shared" si="1"/>
        <v>5</v>
      </c>
      <c r="I22" s="65">
        <v>10</v>
      </c>
      <c r="J22" s="64">
        <f t="shared" si="2"/>
        <v>15</v>
      </c>
      <c r="K22" s="111">
        <v>0</v>
      </c>
      <c r="L22" s="111">
        <v>0</v>
      </c>
      <c r="M22" s="67">
        <f t="shared" si="3"/>
        <v>0</v>
      </c>
      <c r="N22" s="111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210</v>
      </c>
      <c r="G23" s="64">
        <f>SUM(G10:G22)</f>
        <v>6</v>
      </c>
      <c r="H23" s="75">
        <f>SUM(H10:H22)</f>
        <v>216</v>
      </c>
      <c r="I23" s="64">
        <f t="shared" ref="I23:N23" si="4">SUM(I10:I22)</f>
        <v>10</v>
      </c>
      <c r="J23" s="75">
        <f>SUM(J10:J22)</f>
        <v>226</v>
      </c>
      <c r="K23" s="76">
        <f>SUM(K10:K22)</f>
        <v>41</v>
      </c>
      <c r="L23" s="76">
        <f>SUM(L10:L22)</f>
        <v>5</v>
      </c>
      <c r="M23" s="64">
        <f t="shared" si="4"/>
        <v>46</v>
      </c>
      <c r="N23" s="64">
        <f t="shared" si="4"/>
        <v>6</v>
      </c>
    </row>
    <row r="24" spans="2:14">
      <c r="B24" s="68"/>
      <c r="C24" s="68"/>
      <c r="D24" s="77"/>
      <c r="E24" s="73">
        <v>13</v>
      </c>
      <c r="F24" s="111">
        <v>213</v>
      </c>
      <c r="G24" s="111">
        <v>0</v>
      </c>
      <c r="H24" s="64">
        <f>F24+G24</f>
        <v>213</v>
      </c>
      <c r="I24" s="111">
        <v>0</v>
      </c>
      <c r="J24" s="64">
        <f t="shared" si="2"/>
        <v>213</v>
      </c>
      <c r="K24" s="111">
        <v>28</v>
      </c>
      <c r="L24" s="111">
        <v>10</v>
      </c>
      <c r="M24" s="78">
        <f t="shared" ref="M24:M36" si="5">K24+L24</f>
        <v>38</v>
      </c>
      <c r="N24" s="111">
        <v>15</v>
      </c>
    </row>
    <row r="25" spans="2:14">
      <c r="B25" s="68"/>
      <c r="C25" s="68" t="s">
        <v>0</v>
      </c>
      <c r="D25" s="77"/>
      <c r="E25" s="70">
        <v>12</v>
      </c>
      <c r="F25" s="111">
        <v>6</v>
      </c>
      <c r="G25" s="111">
        <v>0</v>
      </c>
      <c r="H25" s="64">
        <f t="shared" ref="H25:H50" si="6">F25+G25</f>
        <v>6</v>
      </c>
      <c r="I25" s="111">
        <v>0</v>
      </c>
      <c r="J25" s="64">
        <f t="shared" si="2"/>
        <v>6</v>
      </c>
      <c r="K25" s="111">
        <v>0</v>
      </c>
      <c r="L25" s="111">
        <v>0</v>
      </c>
      <c r="M25" s="78">
        <f t="shared" si="5"/>
        <v>0</v>
      </c>
      <c r="N25" s="111">
        <v>0</v>
      </c>
    </row>
    <row r="26" spans="2:14">
      <c r="B26" s="68" t="s">
        <v>7</v>
      </c>
      <c r="C26" s="73"/>
      <c r="D26" s="77"/>
      <c r="E26" s="70">
        <v>11</v>
      </c>
      <c r="F26" s="111">
        <v>5</v>
      </c>
      <c r="G26" s="111">
        <v>0</v>
      </c>
      <c r="H26" s="64">
        <f t="shared" si="6"/>
        <v>5</v>
      </c>
      <c r="I26" s="111">
        <v>0</v>
      </c>
      <c r="J26" s="64">
        <f t="shared" si="2"/>
        <v>5</v>
      </c>
      <c r="K26" s="111">
        <v>1</v>
      </c>
      <c r="L26" s="111">
        <v>0</v>
      </c>
      <c r="M26" s="78">
        <f t="shared" si="5"/>
        <v>1</v>
      </c>
      <c r="N26" s="111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11">
        <v>11</v>
      </c>
      <c r="G27" s="111">
        <v>0</v>
      </c>
      <c r="H27" s="64">
        <f t="shared" si="6"/>
        <v>11</v>
      </c>
      <c r="I27" s="111">
        <v>0</v>
      </c>
      <c r="J27" s="64">
        <f t="shared" si="2"/>
        <v>11</v>
      </c>
      <c r="K27" s="111">
        <v>0</v>
      </c>
      <c r="L27" s="111">
        <v>0</v>
      </c>
      <c r="M27" s="78">
        <f t="shared" si="5"/>
        <v>0</v>
      </c>
      <c r="N27" s="111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111">
        <v>9</v>
      </c>
      <c r="G28" s="111">
        <v>0</v>
      </c>
      <c r="H28" s="64">
        <f t="shared" si="6"/>
        <v>9</v>
      </c>
      <c r="I28" s="111">
        <v>0</v>
      </c>
      <c r="J28" s="64">
        <f t="shared" si="2"/>
        <v>9</v>
      </c>
      <c r="K28" s="111">
        <v>0</v>
      </c>
      <c r="L28" s="111">
        <v>0</v>
      </c>
      <c r="M28" s="78">
        <f t="shared" si="5"/>
        <v>0</v>
      </c>
      <c r="N28" s="111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1">
        <v>1</v>
      </c>
      <c r="G29" s="111">
        <v>0</v>
      </c>
      <c r="H29" s="64">
        <f t="shared" si="6"/>
        <v>1</v>
      </c>
      <c r="I29" s="111">
        <v>0</v>
      </c>
      <c r="J29" s="64">
        <f t="shared" si="2"/>
        <v>1</v>
      </c>
      <c r="K29" s="111">
        <v>0</v>
      </c>
      <c r="L29" s="111">
        <v>1</v>
      </c>
      <c r="M29" s="78">
        <f t="shared" si="5"/>
        <v>1</v>
      </c>
      <c r="N29" s="111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11">
        <v>26</v>
      </c>
      <c r="G30" s="111">
        <v>0</v>
      </c>
      <c r="H30" s="64">
        <f t="shared" si="6"/>
        <v>26</v>
      </c>
      <c r="I30" s="111">
        <v>0</v>
      </c>
      <c r="J30" s="64">
        <f t="shared" si="2"/>
        <v>26</v>
      </c>
      <c r="K30" s="111">
        <v>0</v>
      </c>
      <c r="L30" s="111">
        <v>0</v>
      </c>
      <c r="M30" s="78">
        <f t="shared" si="5"/>
        <v>0</v>
      </c>
      <c r="N30" s="111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11">
        <v>14</v>
      </c>
      <c r="G31" s="111">
        <v>0</v>
      </c>
      <c r="H31" s="64">
        <f t="shared" si="6"/>
        <v>14</v>
      </c>
      <c r="I31" s="111">
        <v>0</v>
      </c>
      <c r="J31" s="64">
        <f t="shared" si="2"/>
        <v>14</v>
      </c>
      <c r="K31" s="111">
        <v>0</v>
      </c>
      <c r="L31" s="111">
        <v>0</v>
      </c>
      <c r="M31" s="78">
        <f t="shared" si="5"/>
        <v>0</v>
      </c>
      <c r="N31" s="111">
        <v>0</v>
      </c>
    </row>
    <row r="32" spans="2:14">
      <c r="B32" s="68" t="s">
        <v>9</v>
      </c>
      <c r="C32" s="74"/>
      <c r="D32" s="77"/>
      <c r="E32" s="70">
        <v>5</v>
      </c>
      <c r="F32" s="111">
        <v>8</v>
      </c>
      <c r="G32" s="111">
        <v>0</v>
      </c>
      <c r="H32" s="64">
        <f t="shared" si="6"/>
        <v>8</v>
      </c>
      <c r="I32" s="111">
        <v>0</v>
      </c>
      <c r="J32" s="64">
        <f t="shared" si="2"/>
        <v>8</v>
      </c>
      <c r="K32" s="111">
        <v>0</v>
      </c>
      <c r="L32" s="111">
        <v>0</v>
      </c>
      <c r="M32" s="78">
        <f t="shared" si="5"/>
        <v>0</v>
      </c>
      <c r="N32" s="111">
        <v>0</v>
      </c>
    </row>
    <row r="33" spans="2:14">
      <c r="B33" s="68"/>
      <c r="C33" s="68"/>
      <c r="D33" s="77"/>
      <c r="E33" s="70">
        <v>4</v>
      </c>
      <c r="F33" s="111">
        <v>9</v>
      </c>
      <c r="G33" s="111">
        <v>0</v>
      </c>
      <c r="H33" s="64">
        <f t="shared" si="6"/>
        <v>9</v>
      </c>
      <c r="I33" s="111">
        <v>0</v>
      </c>
      <c r="J33" s="64">
        <f t="shared" si="2"/>
        <v>9</v>
      </c>
      <c r="K33" s="111">
        <v>1</v>
      </c>
      <c r="L33" s="111">
        <v>0</v>
      </c>
      <c r="M33" s="78">
        <f t="shared" si="5"/>
        <v>1</v>
      </c>
      <c r="N33" s="111">
        <v>0</v>
      </c>
    </row>
    <row r="34" spans="2:14">
      <c r="B34" s="68"/>
      <c r="C34" s="68" t="s">
        <v>1</v>
      </c>
      <c r="D34" s="77"/>
      <c r="E34" s="70">
        <v>3</v>
      </c>
      <c r="F34" s="111">
        <v>0</v>
      </c>
      <c r="G34" s="111">
        <v>1</v>
      </c>
      <c r="H34" s="64">
        <f t="shared" si="6"/>
        <v>1</v>
      </c>
      <c r="I34" s="111">
        <v>0</v>
      </c>
      <c r="J34" s="64">
        <f t="shared" si="2"/>
        <v>1</v>
      </c>
      <c r="K34" s="111">
        <v>0</v>
      </c>
      <c r="L34" s="111">
        <v>0</v>
      </c>
      <c r="M34" s="78">
        <f t="shared" si="5"/>
        <v>0</v>
      </c>
      <c r="N34" s="111">
        <v>0</v>
      </c>
    </row>
    <row r="35" spans="2:14">
      <c r="B35" s="68"/>
      <c r="C35" s="68"/>
      <c r="D35" s="77"/>
      <c r="E35" s="70">
        <v>2</v>
      </c>
      <c r="F35" s="111">
        <v>0</v>
      </c>
      <c r="G35" s="111">
        <v>0</v>
      </c>
      <c r="H35" s="64">
        <f t="shared" si="6"/>
        <v>0</v>
      </c>
      <c r="I35" s="111">
        <v>0</v>
      </c>
      <c r="J35" s="64">
        <f t="shared" si="2"/>
        <v>0</v>
      </c>
      <c r="K35" s="111">
        <v>0</v>
      </c>
      <c r="L35" s="111">
        <v>0</v>
      </c>
      <c r="M35" s="78">
        <f t="shared" si="5"/>
        <v>0</v>
      </c>
      <c r="N35" s="111">
        <v>0</v>
      </c>
    </row>
    <row r="36" spans="2:14">
      <c r="B36" s="73"/>
      <c r="C36" s="73"/>
      <c r="D36" s="77"/>
      <c r="E36" s="74">
        <v>1</v>
      </c>
      <c r="F36" s="111">
        <v>0</v>
      </c>
      <c r="G36" s="111">
        <v>16</v>
      </c>
      <c r="H36" s="64">
        <f t="shared" si="6"/>
        <v>16</v>
      </c>
      <c r="I36" s="111">
        <v>10</v>
      </c>
      <c r="J36" s="64">
        <f>H36+I36</f>
        <v>26</v>
      </c>
      <c r="K36" s="111">
        <v>0</v>
      </c>
      <c r="L36" s="111">
        <v>0</v>
      </c>
      <c r="M36" s="78">
        <f t="shared" si="5"/>
        <v>0</v>
      </c>
      <c r="N36" s="111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302</v>
      </c>
      <c r="G37" s="64">
        <f t="shared" si="7"/>
        <v>17</v>
      </c>
      <c r="H37" s="80">
        <f t="shared" si="7"/>
        <v>319</v>
      </c>
      <c r="I37" s="81">
        <f t="shared" si="7"/>
        <v>10</v>
      </c>
      <c r="J37" s="75">
        <f t="shared" si="7"/>
        <v>329</v>
      </c>
      <c r="K37" s="76">
        <f t="shared" si="7"/>
        <v>30</v>
      </c>
      <c r="L37" s="64">
        <f t="shared" si="7"/>
        <v>11</v>
      </c>
      <c r="M37" s="75">
        <f t="shared" si="7"/>
        <v>41</v>
      </c>
      <c r="N37" s="76">
        <f t="shared" si="7"/>
        <v>18</v>
      </c>
    </row>
    <row r="38" spans="2:14">
      <c r="B38" s="74"/>
      <c r="C38" s="74"/>
      <c r="D38" s="82"/>
      <c r="E38" s="70">
        <v>13</v>
      </c>
      <c r="F38" s="111">
        <v>0</v>
      </c>
      <c r="G38" s="111">
        <v>0</v>
      </c>
      <c r="H38" s="64">
        <f t="shared" si="6"/>
        <v>0</v>
      </c>
      <c r="I38" s="111">
        <v>0</v>
      </c>
      <c r="J38" s="64">
        <f t="shared" si="2"/>
        <v>0</v>
      </c>
      <c r="K38" s="111">
        <v>0</v>
      </c>
      <c r="L38" s="111">
        <v>0</v>
      </c>
      <c r="M38" s="78">
        <f>K38+L38</f>
        <v>0</v>
      </c>
      <c r="N38" s="111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1">
        <v>0</v>
      </c>
      <c r="G39" s="111">
        <v>0</v>
      </c>
      <c r="H39" s="64">
        <f t="shared" si="6"/>
        <v>0</v>
      </c>
      <c r="I39" s="111">
        <v>0</v>
      </c>
      <c r="J39" s="64">
        <f t="shared" si="2"/>
        <v>0</v>
      </c>
      <c r="K39" s="111">
        <v>0</v>
      </c>
      <c r="L39" s="111">
        <v>0</v>
      </c>
      <c r="M39" s="78">
        <f t="shared" ref="M39:M50" si="8">K39+L39</f>
        <v>0</v>
      </c>
      <c r="N39" s="111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11">
        <v>0</v>
      </c>
      <c r="G40" s="111">
        <v>0</v>
      </c>
      <c r="H40" s="64">
        <f t="shared" si="6"/>
        <v>0</v>
      </c>
      <c r="I40" s="111">
        <v>0</v>
      </c>
      <c r="J40" s="64">
        <f t="shared" si="2"/>
        <v>0</v>
      </c>
      <c r="K40" s="111">
        <v>0</v>
      </c>
      <c r="L40" s="111">
        <v>0</v>
      </c>
      <c r="M40" s="78">
        <f t="shared" si="8"/>
        <v>0</v>
      </c>
      <c r="N40" s="111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11">
        <v>0</v>
      </c>
      <c r="G41" s="111">
        <v>0</v>
      </c>
      <c r="H41" s="64">
        <f t="shared" si="6"/>
        <v>0</v>
      </c>
      <c r="I41" s="111">
        <v>0</v>
      </c>
      <c r="J41" s="64">
        <f t="shared" si="2"/>
        <v>0</v>
      </c>
      <c r="K41" s="111">
        <v>0</v>
      </c>
      <c r="L41" s="111">
        <v>0</v>
      </c>
      <c r="M41" s="78">
        <f t="shared" si="8"/>
        <v>0</v>
      </c>
      <c r="N41" s="111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11">
        <v>0</v>
      </c>
      <c r="G42" s="111">
        <v>0</v>
      </c>
      <c r="H42" s="64">
        <f t="shared" si="6"/>
        <v>0</v>
      </c>
      <c r="I42" s="111">
        <v>0</v>
      </c>
      <c r="J42" s="64">
        <f t="shared" si="2"/>
        <v>0</v>
      </c>
      <c r="K42" s="111">
        <v>0</v>
      </c>
      <c r="L42" s="111">
        <v>0</v>
      </c>
      <c r="M42" s="78">
        <f t="shared" si="8"/>
        <v>0</v>
      </c>
      <c r="N42" s="111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1">
        <v>0</v>
      </c>
      <c r="G43" s="111">
        <v>0</v>
      </c>
      <c r="H43" s="64">
        <f t="shared" si="6"/>
        <v>0</v>
      </c>
      <c r="I43" s="111">
        <v>0</v>
      </c>
      <c r="J43" s="64">
        <f t="shared" si="2"/>
        <v>0</v>
      </c>
      <c r="K43" s="111">
        <v>0</v>
      </c>
      <c r="L43" s="111">
        <v>0</v>
      </c>
      <c r="M43" s="78">
        <f t="shared" si="8"/>
        <v>0</v>
      </c>
      <c r="N43" s="111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11">
        <v>0</v>
      </c>
      <c r="G44" s="111">
        <v>0</v>
      </c>
      <c r="H44" s="64">
        <f t="shared" si="6"/>
        <v>0</v>
      </c>
      <c r="I44" s="111">
        <v>0</v>
      </c>
      <c r="J44" s="64">
        <f t="shared" si="2"/>
        <v>0</v>
      </c>
      <c r="K44" s="111">
        <v>0</v>
      </c>
      <c r="L44" s="111">
        <v>0</v>
      </c>
      <c r="M44" s="78">
        <f t="shared" si="8"/>
        <v>0</v>
      </c>
      <c r="N44" s="111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11">
        <v>0</v>
      </c>
      <c r="G45" s="111">
        <v>0</v>
      </c>
      <c r="H45" s="64">
        <f t="shared" si="6"/>
        <v>0</v>
      </c>
      <c r="I45" s="111">
        <v>0</v>
      </c>
      <c r="J45" s="64">
        <f t="shared" si="2"/>
        <v>0</v>
      </c>
      <c r="K45" s="111">
        <v>0</v>
      </c>
      <c r="L45" s="111">
        <v>0</v>
      </c>
      <c r="M45" s="78">
        <f t="shared" si="8"/>
        <v>0</v>
      </c>
      <c r="N45" s="111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11">
        <v>0</v>
      </c>
      <c r="G46" s="111">
        <v>0</v>
      </c>
      <c r="H46" s="64">
        <f t="shared" si="6"/>
        <v>0</v>
      </c>
      <c r="I46" s="111">
        <v>0</v>
      </c>
      <c r="J46" s="64">
        <f t="shared" si="2"/>
        <v>0</v>
      </c>
      <c r="K46" s="111">
        <v>0</v>
      </c>
      <c r="L46" s="111">
        <v>0</v>
      </c>
      <c r="M46" s="78">
        <f t="shared" si="8"/>
        <v>0</v>
      </c>
      <c r="N46" s="111">
        <v>0</v>
      </c>
    </row>
    <row r="47" spans="2:14">
      <c r="B47" s="68"/>
      <c r="C47" s="68"/>
      <c r="D47" s="77" t="s">
        <v>7</v>
      </c>
      <c r="E47" s="70">
        <v>4</v>
      </c>
      <c r="F47" s="111">
        <v>0</v>
      </c>
      <c r="G47" s="111">
        <v>0</v>
      </c>
      <c r="H47" s="64">
        <f t="shared" si="6"/>
        <v>0</v>
      </c>
      <c r="I47" s="111">
        <v>0</v>
      </c>
      <c r="J47" s="64">
        <f t="shared" si="2"/>
        <v>0</v>
      </c>
      <c r="K47" s="111">
        <v>0</v>
      </c>
      <c r="L47" s="111">
        <v>0</v>
      </c>
      <c r="M47" s="78">
        <f t="shared" si="8"/>
        <v>0</v>
      </c>
      <c r="N47" s="111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11">
        <v>0</v>
      </c>
      <c r="G48" s="111">
        <v>0</v>
      </c>
      <c r="H48" s="64">
        <f t="shared" si="6"/>
        <v>0</v>
      </c>
      <c r="I48" s="111">
        <v>0</v>
      </c>
      <c r="J48" s="64">
        <f t="shared" si="2"/>
        <v>0</v>
      </c>
      <c r="K48" s="111">
        <v>0</v>
      </c>
      <c r="L48" s="111">
        <v>0</v>
      </c>
      <c r="M48" s="78">
        <f t="shared" si="8"/>
        <v>0</v>
      </c>
      <c r="N48" s="111">
        <v>0</v>
      </c>
    </row>
    <row r="49" spans="2:14">
      <c r="B49" s="68"/>
      <c r="C49" s="68"/>
      <c r="D49" s="77" t="s">
        <v>3</v>
      </c>
      <c r="E49" s="70">
        <v>2</v>
      </c>
      <c r="F49" s="111">
        <v>0</v>
      </c>
      <c r="G49" s="111">
        <v>0</v>
      </c>
      <c r="H49" s="64">
        <f t="shared" si="6"/>
        <v>0</v>
      </c>
      <c r="I49" s="111">
        <v>0</v>
      </c>
      <c r="J49" s="64">
        <f t="shared" si="2"/>
        <v>0</v>
      </c>
      <c r="K49" s="111">
        <v>0</v>
      </c>
      <c r="L49" s="111">
        <v>0</v>
      </c>
      <c r="M49" s="78">
        <f t="shared" si="8"/>
        <v>0</v>
      </c>
      <c r="N49" s="111">
        <v>0</v>
      </c>
    </row>
    <row r="50" spans="2:14">
      <c r="B50" s="73"/>
      <c r="C50" s="77"/>
      <c r="D50" s="73"/>
      <c r="E50" s="74">
        <v>1</v>
      </c>
      <c r="F50" s="111">
        <v>0</v>
      </c>
      <c r="G50" s="111">
        <v>0</v>
      </c>
      <c r="H50" s="83">
        <f t="shared" si="6"/>
        <v>0</v>
      </c>
      <c r="I50" s="111">
        <v>0</v>
      </c>
      <c r="J50" s="83">
        <f t="shared" si="2"/>
        <v>0</v>
      </c>
      <c r="K50" s="111">
        <v>0</v>
      </c>
      <c r="L50" s="111">
        <v>0</v>
      </c>
      <c r="M50" s="84">
        <f t="shared" si="8"/>
        <v>0</v>
      </c>
      <c r="N50" s="111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512</v>
      </c>
      <c r="G53" s="85">
        <f t="shared" ref="G53:J53" si="10">+G23+G37+G51+G52</f>
        <v>23</v>
      </c>
      <c r="H53" s="85">
        <f t="shared" si="10"/>
        <v>535</v>
      </c>
      <c r="I53" s="85">
        <f t="shared" si="10"/>
        <v>20</v>
      </c>
      <c r="J53" s="85">
        <f t="shared" si="10"/>
        <v>555</v>
      </c>
      <c r="K53" s="85">
        <f>+K23+K37+K51+K52</f>
        <v>71</v>
      </c>
      <c r="L53" s="85">
        <f t="shared" ref="L53:N53" si="11">+L23+L37+L51+L52</f>
        <v>16</v>
      </c>
      <c r="M53" s="85">
        <f t="shared" si="11"/>
        <v>87</v>
      </c>
      <c r="N53" s="85">
        <f t="shared" si="11"/>
        <v>24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3">
        <v>152</v>
      </c>
      <c r="G10" s="63"/>
      <c r="H10" s="64">
        <f>F10+G10</f>
        <v>152</v>
      </c>
      <c r="I10" s="65"/>
      <c r="J10" s="64">
        <f>H10+I10</f>
        <v>152</v>
      </c>
      <c r="K10" s="66">
        <v>63</v>
      </c>
      <c r="L10" s="66">
        <v>10</v>
      </c>
      <c r="M10" s="67">
        <f t="shared" ref="M10:M12" si="0">K10+L10</f>
        <v>73</v>
      </c>
      <c r="N10" s="66">
        <v>11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40</v>
      </c>
      <c r="G11" s="63"/>
      <c r="H11" s="64">
        <f t="shared" ref="H11:H22" si="1">F11+G11</f>
        <v>40</v>
      </c>
      <c r="I11" s="65"/>
      <c r="J11" s="64">
        <f t="shared" ref="J11:J50" si="2">H11+I11</f>
        <v>40</v>
      </c>
      <c r="K11" s="66"/>
      <c r="L11" s="66"/>
      <c r="M11" s="67">
        <f t="shared" si="0"/>
        <v>0</v>
      </c>
      <c r="N11" s="66"/>
    </row>
    <row r="12" spans="2:14">
      <c r="B12" s="68" t="s">
        <v>2</v>
      </c>
      <c r="C12" s="71"/>
      <c r="D12" s="72" t="s">
        <v>6</v>
      </c>
      <c r="E12" s="70">
        <v>11</v>
      </c>
      <c r="F12" s="63">
        <v>25</v>
      </c>
      <c r="G12" s="63"/>
      <c r="H12" s="64">
        <f t="shared" si="1"/>
        <v>25</v>
      </c>
      <c r="I12" s="65"/>
      <c r="J12" s="64">
        <f t="shared" si="2"/>
        <v>25</v>
      </c>
      <c r="K12" s="66"/>
      <c r="L12" s="66"/>
      <c r="M12" s="67">
        <f t="shared" si="0"/>
        <v>0</v>
      </c>
      <c r="N12" s="66"/>
    </row>
    <row r="13" spans="2:14">
      <c r="B13" s="68" t="s">
        <v>1</v>
      </c>
      <c r="C13" s="69"/>
      <c r="D13" s="72" t="s">
        <v>10</v>
      </c>
      <c r="E13" s="70">
        <v>10</v>
      </c>
      <c r="F13" s="63">
        <v>19</v>
      </c>
      <c r="G13" s="63"/>
      <c r="H13" s="64">
        <f t="shared" si="1"/>
        <v>19</v>
      </c>
      <c r="I13" s="65"/>
      <c r="J13" s="64">
        <f t="shared" si="2"/>
        <v>19</v>
      </c>
      <c r="K13" s="66"/>
      <c r="L13" s="66">
        <v>1</v>
      </c>
      <c r="M13" s="67">
        <f>K13+L13</f>
        <v>1</v>
      </c>
      <c r="N13" s="66">
        <v>1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15</v>
      </c>
      <c r="G14" s="63"/>
      <c r="H14" s="64">
        <f t="shared" si="1"/>
        <v>15</v>
      </c>
      <c r="I14" s="65"/>
      <c r="J14" s="64">
        <f t="shared" si="2"/>
        <v>15</v>
      </c>
      <c r="K14" s="66"/>
      <c r="L14" s="66"/>
      <c r="M14" s="67">
        <f t="shared" ref="M14:M22" si="3">K14+L14</f>
        <v>0</v>
      </c>
      <c r="N14" s="66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23</v>
      </c>
      <c r="G15" s="63"/>
      <c r="H15" s="64">
        <f t="shared" si="1"/>
        <v>23</v>
      </c>
      <c r="I15" s="65"/>
      <c r="J15" s="64">
        <f t="shared" si="2"/>
        <v>23</v>
      </c>
      <c r="K15" s="66"/>
      <c r="L15" s="66"/>
      <c r="M15" s="67">
        <f t="shared" si="3"/>
        <v>0</v>
      </c>
      <c r="N15" s="66"/>
    </row>
    <row r="16" spans="2:14">
      <c r="B16" s="68" t="s">
        <v>6</v>
      </c>
      <c r="C16" s="69"/>
      <c r="D16" s="72" t="s">
        <v>12</v>
      </c>
      <c r="E16" s="70">
        <v>7</v>
      </c>
      <c r="F16" s="63">
        <v>4</v>
      </c>
      <c r="G16" s="63"/>
      <c r="H16" s="64">
        <f t="shared" si="1"/>
        <v>4</v>
      </c>
      <c r="I16" s="65"/>
      <c r="J16" s="64">
        <f t="shared" si="2"/>
        <v>4</v>
      </c>
      <c r="K16" s="66">
        <v>1</v>
      </c>
      <c r="L16" s="66"/>
      <c r="M16" s="67">
        <f t="shared" si="3"/>
        <v>1</v>
      </c>
      <c r="N16" s="66"/>
    </row>
    <row r="17" spans="2:14">
      <c r="B17" s="68" t="s">
        <v>7</v>
      </c>
      <c r="C17" s="71"/>
      <c r="D17" s="72" t="s">
        <v>4</v>
      </c>
      <c r="E17" s="70">
        <v>6</v>
      </c>
      <c r="F17" s="63">
        <v>12</v>
      </c>
      <c r="G17" s="63"/>
      <c r="H17" s="64">
        <f t="shared" si="1"/>
        <v>12</v>
      </c>
      <c r="I17" s="65"/>
      <c r="J17" s="64">
        <f t="shared" si="2"/>
        <v>12</v>
      </c>
      <c r="K17" s="66"/>
      <c r="L17" s="66"/>
      <c r="M17" s="67">
        <f t="shared" si="3"/>
        <v>0</v>
      </c>
      <c r="N17" s="66"/>
    </row>
    <row r="18" spans="2:14">
      <c r="B18" s="68" t="s">
        <v>1</v>
      </c>
      <c r="C18" s="69"/>
      <c r="D18" s="72" t="s">
        <v>9</v>
      </c>
      <c r="E18" s="70">
        <v>5</v>
      </c>
      <c r="F18" s="63">
        <v>4</v>
      </c>
      <c r="G18" s="63"/>
      <c r="H18" s="64">
        <f t="shared" si="1"/>
        <v>4</v>
      </c>
      <c r="I18" s="65"/>
      <c r="J18" s="64">
        <f t="shared" si="2"/>
        <v>4</v>
      </c>
      <c r="K18" s="66"/>
      <c r="L18" s="66"/>
      <c r="M18" s="67">
        <f t="shared" si="3"/>
        <v>0</v>
      </c>
      <c r="N18" s="66"/>
    </row>
    <row r="19" spans="2:14">
      <c r="B19" s="68"/>
      <c r="C19" s="69"/>
      <c r="D19" s="72" t="s">
        <v>12</v>
      </c>
      <c r="E19" s="70">
        <v>4</v>
      </c>
      <c r="F19" s="63">
        <v>1</v>
      </c>
      <c r="G19" s="63"/>
      <c r="H19" s="64">
        <f t="shared" si="1"/>
        <v>1</v>
      </c>
      <c r="I19" s="65"/>
      <c r="J19" s="64">
        <f t="shared" si="2"/>
        <v>1</v>
      </c>
      <c r="K19" s="66"/>
      <c r="L19" s="66"/>
      <c r="M19" s="67">
        <f t="shared" si="3"/>
        <v>0</v>
      </c>
      <c r="N19" s="66"/>
    </row>
    <row r="20" spans="2:14">
      <c r="B20" s="68"/>
      <c r="C20" s="69" t="s">
        <v>1</v>
      </c>
      <c r="D20" s="61"/>
      <c r="E20" s="70">
        <v>3</v>
      </c>
      <c r="F20" s="63"/>
      <c r="G20" s="63">
        <v>1</v>
      </c>
      <c r="H20" s="64">
        <f t="shared" si="1"/>
        <v>1</v>
      </c>
      <c r="I20" s="65"/>
      <c r="J20" s="64">
        <f t="shared" si="2"/>
        <v>1</v>
      </c>
      <c r="K20" s="66"/>
      <c r="L20" s="66"/>
      <c r="M20" s="67">
        <f t="shared" si="3"/>
        <v>0</v>
      </c>
      <c r="N20" s="66"/>
    </row>
    <row r="21" spans="2:14">
      <c r="B21" s="68"/>
      <c r="C21" s="69"/>
      <c r="D21" s="61"/>
      <c r="E21" s="70">
        <v>2</v>
      </c>
      <c r="F21" s="63"/>
      <c r="G21" s="63"/>
      <c r="H21" s="64">
        <f t="shared" si="1"/>
        <v>0</v>
      </c>
      <c r="I21" s="65"/>
      <c r="J21" s="64">
        <f t="shared" si="2"/>
        <v>0</v>
      </c>
      <c r="K21" s="66"/>
      <c r="L21" s="66"/>
      <c r="M21" s="67">
        <f t="shared" si="3"/>
        <v>0</v>
      </c>
      <c r="N21" s="66"/>
    </row>
    <row r="22" spans="2:14">
      <c r="B22" s="73"/>
      <c r="C22" s="71"/>
      <c r="D22" s="61"/>
      <c r="E22" s="74">
        <v>1</v>
      </c>
      <c r="F22" s="63"/>
      <c r="G22" s="63">
        <v>13</v>
      </c>
      <c r="H22" s="64">
        <f t="shared" si="1"/>
        <v>13</v>
      </c>
      <c r="I22" s="65">
        <v>5</v>
      </c>
      <c r="J22" s="64">
        <f t="shared" si="2"/>
        <v>18</v>
      </c>
      <c r="K22" s="66"/>
      <c r="L22" s="66"/>
      <c r="M22" s="67">
        <f t="shared" si="3"/>
        <v>0</v>
      </c>
      <c r="N22" s="66"/>
    </row>
    <row r="23" spans="2:14" ht="15" customHeight="1">
      <c r="B23" s="167" t="s">
        <v>18</v>
      </c>
      <c r="C23" s="168"/>
      <c r="D23" s="168"/>
      <c r="E23" s="169"/>
      <c r="F23" s="64">
        <f>SUM(F10:F22)</f>
        <v>295</v>
      </c>
      <c r="G23" s="64">
        <f>SUM(G10:G22)</f>
        <v>14</v>
      </c>
      <c r="H23" s="75">
        <f>SUM(H10:H22)</f>
        <v>309</v>
      </c>
      <c r="I23" s="64">
        <f t="shared" ref="I23:N23" si="4">SUM(I10:I22)</f>
        <v>5</v>
      </c>
      <c r="J23" s="75">
        <f>SUM(J10:J22)</f>
        <v>314</v>
      </c>
      <c r="K23" s="76">
        <f>SUM(K10:K22)</f>
        <v>64</v>
      </c>
      <c r="L23" s="76">
        <f>SUM(L10:L22)</f>
        <v>11</v>
      </c>
      <c r="M23" s="64">
        <f t="shared" si="4"/>
        <v>75</v>
      </c>
      <c r="N23" s="64">
        <f t="shared" si="4"/>
        <v>12</v>
      </c>
    </row>
    <row r="24" spans="2:14">
      <c r="B24" s="68"/>
      <c r="C24" s="68"/>
      <c r="D24" s="77"/>
      <c r="E24" s="73">
        <v>13</v>
      </c>
      <c r="F24" s="63">
        <v>235</v>
      </c>
      <c r="G24" s="63"/>
      <c r="H24" s="64">
        <f>F24+G24</f>
        <v>235</v>
      </c>
      <c r="I24" s="65"/>
      <c r="J24" s="64">
        <f t="shared" si="2"/>
        <v>235</v>
      </c>
      <c r="K24" s="66">
        <v>78</v>
      </c>
      <c r="L24" s="66">
        <v>10</v>
      </c>
      <c r="M24" s="78">
        <f t="shared" ref="M24:M36" si="5">K24+L24</f>
        <v>88</v>
      </c>
      <c r="N24" s="79">
        <v>17</v>
      </c>
    </row>
    <row r="25" spans="2:14">
      <c r="B25" s="68"/>
      <c r="C25" s="68" t="s">
        <v>0</v>
      </c>
      <c r="D25" s="77"/>
      <c r="E25" s="70">
        <v>12</v>
      </c>
      <c r="F25" s="63">
        <v>34</v>
      </c>
      <c r="G25" s="63"/>
      <c r="H25" s="64">
        <f t="shared" ref="H25:H50" si="6">F25+G25</f>
        <v>34</v>
      </c>
      <c r="I25" s="65"/>
      <c r="J25" s="64">
        <f t="shared" si="2"/>
        <v>34</v>
      </c>
      <c r="K25" s="66"/>
      <c r="L25" s="66"/>
      <c r="M25" s="78">
        <f t="shared" si="5"/>
        <v>0</v>
      </c>
      <c r="N25" s="79"/>
    </row>
    <row r="26" spans="2:14">
      <c r="B26" s="68" t="s">
        <v>7</v>
      </c>
      <c r="C26" s="73"/>
      <c r="D26" s="77"/>
      <c r="E26" s="70">
        <v>11</v>
      </c>
      <c r="F26" s="63">
        <v>19</v>
      </c>
      <c r="G26" s="63"/>
      <c r="H26" s="64">
        <f t="shared" si="6"/>
        <v>19</v>
      </c>
      <c r="I26" s="65"/>
      <c r="J26" s="64">
        <f t="shared" si="2"/>
        <v>19</v>
      </c>
      <c r="K26" s="66">
        <v>1</v>
      </c>
      <c r="L26" s="66"/>
      <c r="M26" s="78">
        <f t="shared" si="5"/>
        <v>1</v>
      </c>
      <c r="N26" s="79"/>
    </row>
    <row r="27" spans="2:14">
      <c r="B27" s="68" t="s">
        <v>8</v>
      </c>
      <c r="C27" s="68"/>
      <c r="D27" s="77" t="s">
        <v>26</v>
      </c>
      <c r="E27" s="70">
        <v>10</v>
      </c>
      <c r="F27" s="63">
        <v>19</v>
      </c>
      <c r="G27" s="63"/>
      <c r="H27" s="64">
        <f t="shared" si="6"/>
        <v>19</v>
      </c>
      <c r="I27" s="65"/>
      <c r="J27" s="64">
        <f t="shared" si="2"/>
        <v>19</v>
      </c>
      <c r="K27" s="66">
        <v>1</v>
      </c>
      <c r="L27" s="66"/>
      <c r="M27" s="78">
        <f t="shared" si="5"/>
        <v>1</v>
      </c>
      <c r="N27" s="79"/>
    </row>
    <row r="28" spans="2:14">
      <c r="B28" s="68" t="s">
        <v>0</v>
      </c>
      <c r="C28" s="68"/>
      <c r="D28" s="77" t="s">
        <v>8</v>
      </c>
      <c r="E28" s="70">
        <v>9</v>
      </c>
      <c r="F28" s="63">
        <v>15</v>
      </c>
      <c r="G28" s="63"/>
      <c r="H28" s="64">
        <f t="shared" si="6"/>
        <v>15</v>
      </c>
      <c r="I28" s="65"/>
      <c r="J28" s="64">
        <f t="shared" si="2"/>
        <v>15</v>
      </c>
      <c r="K28" s="66"/>
      <c r="L28" s="66"/>
      <c r="M28" s="78">
        <f t="shared" si="5"/>
        <v>0</v>
      </c>
      <c r="N28" s="79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15</v>
      </c>
      <c r="G29" s="63"/>
      <c r="H29" s="64">
        <f t="shared" si="6"/>
        <v>15</v>
      </c>
      <c r="I29" s="65"/>
      <c r="J29" s="64">
        <f t="shared" si="2"/>
        <v>15</v>
      </c>
      <c r="K29" s="66"/>
      <c r="L29" s="66"/>
      <c r="M29" s="78">
        <f t="shared" si="5"/>
        <v>0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3">
        <v>10</v>
      </c>
      <c r="G30" s="63"/>
      <c r="H30" s="64">
        <f t="shared" si="6"/>
        <v>10</v>
      </c>
      <c r="I30" s="65"/>
      <c r="J30" s="64">
        <f t="shared" si="2"/>
        <v>10</v>
      </c>
      <c r="K30" s="66"/>
      <c r="L30" s="66"/>
      <c r="M30" s="78">
        <f t="shared" si="5"/>
        <v>0</v>
      </c>
      <c r="N30" s="79"/>
    </row>
    <row r="31" spans="2:14">
      <c r="B31" s="68" t="s">
        <v>0</v>
      </c>
      <c r="C31" s="68"/>
      <c r="D31" s="77" t="s">
        <v>9</v>
      </c>
      <c r="E31" s="70">
        <v>6</v>
      </c>
      <c r="F31" s="63">
        <v>10</v>
      </c>
      <c r="G31" s="63"/>
      <c r="H31" s="64">
        <f t="shared" si="6"/>
        <v>10</v>
      </c>
      <c r="I31" s="65"/>
      <c r="J31" s="64">
        <f t="shared" si="2"/>
        <v>10</v>
      </c>
      <c r="K31" s="66"/>
      <c r="L31" s="66"/>
      <c r="M31" s="78">
        <f t="shared" si="5"/>
        <v>0</v>
      </c>
      <c r="N31" s="79"/>
    </row>
    <row r="32" spans="2:14">
      <c r="B32" s="68" t="s">
        <v>9</v>
      </c>
      <c r="C32" s="74"/>
      <c r="D32" s="77"/>
      <c r="E32" s="70">
        <v>5</v>
      </c>
      <c r="F32" s="63">
        <v>4</v>
      </c>
      <c r="G32" s="63"/>
      <c r="H32" s="64">
        <f t="shared" si="6"/>
        <v>4</v>
      </c>
      <c r="I32" s="65"/>
      <c r="J32" s="64">
        <f t="shared" si="2"/>
        <v>4</v>
      </c>
      <c r="K32" s="66"/>
      <c r="L32" s="66"/>
      <c r="M32" s="78">
        <f t="shared" si="5"/>
        <v>0</v>
      </c>
      <c r="N32" s="79"/>
    </row>
    <row r="33" spans="2:14">
      <c r="B33" s="68"/>
      <c r="C33" s="68"/>
      <c r="D33" s="77"/>
      <c r="E33" s="70">
        <v>4</v>
      </c>
      <c r="F33" s="63">
        <v>3</v>
      </c>
      <c r="G33" s="63"/>
      <c r="H33" s="64">
        <f t="shared" si="6"/>
        <v>3</v>
      </c>
      <c r="I33" s="65"/>
      <c r="J33" s="64">
        <f t="shared" si="2"/>
        <v>3</v>
      </c>
      <c r="K33" s="66"/>
      <c r="L33" s="66"/>
      <c r="M33" s="78">
        <f t="shared" si="5"/>
        <v>0</v>
      </c>
      <c r="N33" s="79"/>
    </row>
    <row r="34" spans="2:14">
      <c r="B34" s="68"/>
      <c r="C34" s="68" t="s">
        <v>1</v>
      </c>
      <c r="D34" s="77"/>
      <c r="E34" s="70">
        <v>3</v>
      </c>
      <c r="F34" s="63"/>
      <c r="G34" s="63"/>
      <c r="H34" s="64">
        <f t="shared" si="6"/>
        <v>0</v>
      </c>
      <c r="I34" s="65"/>
      <c r="J34" s="64">
        <f t="shared" si="2"/>
        <v>0</v>
      </c>
      <c r="K34" s="66"/>
      <c r="L34" s="66"/>
      <c r="M34" s="78">
        <f t="shared" si="5"/>
        <v>0</v>
      </c>
      <c r="N34" s="79"/>
    </row>
    <row r="35" spans="2:14">
      <c r="B35" s="68"/>
      <c r="C35" s="68"/>
      <c r="D35" s="77"/>
      <c r="E35" s="70">
        <v>2</v>
      </c>
      <c r="F35" s="63"/>
      <c r="G35" s="63">
        <v>1</v>
      </c>
      <c r="H35" s="64">
        <f t="shared" si="6"/>
        <v>1</v>
      </c>
      <c r="I35" s="65"/>
      <c r="J35" s="64">
        <f t="shared" si="2"/>
        <v>1</v>
      </c>
      <c r="K35" s="66"/>
      <c r="L35" s="66"/>
      <c r="M35" s="78">
        <f t="shared" si="5"/>
        <v>0</v>
      </c>
      <c r="N35" s="79"/>
    </row>
    <row r="36" spans="2:14">
      <c r="B36" s="73"/>
      <c r="C36" s="73"/>
      <c r="D36" s="77"/>
      <c r="E36" s="74">
        <v>1</v>
      </c>
      <c r="F36" s="63"/>
      <c r="G36" s="63">
        <v>12</v>
      </c>
      <c r="H36" s="64">
        <f t="shared" si="6"/>
        <v>12</v>
      </c>
      <c r="I36" s="65">
        <v>23</v>
      </c>
      <c r="J36" s="64">
        <f>H36+I36</f>
        <v>35</v>
      </c>
      <c r="K36" s="66"/>
      <c r="L36" s="66"/>
      <c r="M36" s="78">
        <f t="shared" si="5"/>
        <v>0</v>
      </c>
      <c r="N36" s="79"/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364</v>
      </c>
      <c r="G37" s="64">
        <f t="shared" si="7"/>
        <v>13</v>
      </c>
      <c r="H37" s="80">
        <f t="shared" si="7"/>
        <v>377</v>
      </c>
      <c r="I37" s="81">
        <f t="shared" si="7"/>
        <v>23</v>
      </c>
      <c r="J37" s="75">
        <f t="shared" si="7"/>
        <v>400</v>
      </c>
      <c r="K37" s="76">
        <f t="shared" si="7"/>
        <v>80</v>
      </c>
      <c r="L37" s="64">
        <f t="shared" si="7"/>
        <v>10</v>
      </c>
      <c r="M37" s="75">
        <f t="shared" si="7"/>
        <v>90</v>
      </c>
      <c r="N37" s="76">
        <f t="shared" si="7"/>
        <v>17</v>
      </c>
    </row>
    <row r="38" spans="2:14">
      <c r="B38" s="74"/>
      <c r="C38" s="74"/>
      <c r="D38" s="82"/>
      <c r="E38" s="70">
        <v>13</v>
      </c>
      <c r="F38" s="65"/>
      <c r="G38" s="65"/>
      <c r="H38" s="64">
        <f t="shared" si="6"/>
        <v>0</v>
      </c>
      <c r="I38" s="65"/>
      <c r="J38" s="64">
        <f t="shared" si="2"/>
        <v>0</v>
      </c>
      <c r="K38" s="79"/>
      <c r="L38" s="79">
        <v>1</v>
      </c>
      <c r="M38" s="78">
        <f>K38+L38</f>
        <v>1</v>
      </c>
      <c r="N38" s="79">
        <v>2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4</v>
      </c>
      <c r="J50" s="83">
        <f t="shared" si="2"/>
        <v>4</v>
      </c>
      <c r="K50" s="79"/>
      <c r="L50" s="79"/>
      <c r="M50" s="84">
        <f t="shared" si="8"/>
        <v>0</v>
      </c>
      <c r="N50" s="79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4</v>
      </c>
      <c r="J51" s="64">
        <f t="shared" si="9"/>
        <v>4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659</v>
      </c>
      <c r="G53" s="85">
        <f t="shared" ref="G53:J53" si="10">+G23+G37+G51+G52</f>
        <v>27</v>
      </c>
      <c r="H53" s="85">
        <f t="shared" si="10"/>
        <v>686</v>
      </c>
      <c r="I53" s="85">
        <f t="shared" si="10"/>
        <v>32</v>
      </c>
      <c r="J53" s="85">
        <f t="shared" si="10"/>
        <v>718</v>
      </c>
      <c r="K53" s="85">
        <f>+K23+K37+K51+K52</f>
        <v>144</v>
      </c>
      <c r="L53" s="85">
        <f t="shared" ref="L53:N53" si="11">+L23+L37+L51+L52</f>
        <v>22</v>
      </c>
      <c r="M53" s="85">
        <f t="shared" si="11"/>
        <v>166</v>
      </c>
      <c r="N53" s="85">
        <f t="shared" si="11"/>
        <v>31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74</v>
      </c>
      <c r="C2" s="46"/>
      <c r="D2" s="46"/>
      <c r="E2" s="46"/>
      <c r="F2" s="46"/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76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3">
        <v>417</v>
      </c>
      <c r="G10" s="63">
        <v>2</v>
      </c>
      <c r="H10" s="64">
        <f>F10+G10</f>
        <v>419</v>
      </c>
      <c r="I10" s="65">
        <v>0</v>
      </c>
      <c r="J10" s="64">
        <f>H10+I10</f>
        <v>419</v>
      </c>
      <c r="K10" s="66">
        <v>348</v>
      </c>
      <c r="L10" s="66">
        <f>15+54</f>
        <v>69</v>
      </c>
      <c r="M10" s="67">
        <f t="shared" ref="M10:M12" si="0">K10+L10</f>
        <v>417</v>
      </c>
      <c r="N10" s="66">
        <f>19+62</f>
        <v>81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38</v>
      </c>
      <c r="G11" s="63">
        <v>0</v>
      </c>
      <c r="H11" s="64">
        <f t="shared" ref="H11:H22" si="1">F11+G11</f>
        <v>38</v>
      </c>
      <c r="I11" s="65">
        <v>0</v>
      </c>
      <c r="J11" s="64">
        <f t="shared" ref="J11:J50" si="2">H11+I11</f>
        <v>38</v>
      </c>
      <c r="K11" s="66">
        <v>3</v>
      </c>
      <c r="L11" s="66">
        <v>0</v>
      </c>
      <c r="M11" s="67">
        <f t="shared" si="0"/>
        <v>3</v>
      </c>
      <c r="N11" s="66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32</v>
      </c>
      <c r="G12" s="63">
        <v>0</v>
      </c>
      <c r="H12" s="64">
        <f t="shared" si="1"/>
        <v>32</v>
      </c>
      <c r="I12" s="65">
        <v>0</v>
      </c>
      <c r="J12" s="64">
        <f t="shared" si="2"/>
        <v>32</v>
      </c>
      <c r="K12" s="66">
        <v>1</v>
      </c>
      <c r="L12" s="66">
        <v>0</v>
      </c>
      <c r="M12" s="67">
        <f t="shared" si="0"/>
        <v>1</v>
      </c>
      <c r="N12" s="66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27</v>
      </c>
      <c r="G13" s="63">
        <v>0</v>
      </c>
      <c r="H13" s="64">
        <f t="shared" si="1"/>
        <v>27</v>
      </c>
      <c r="I13" s="65">
        <v>0</v>
      </c>
      <c r="J13" s="64">
        <f t="shared" si="2"/>
        <v>27</v>
      </c>
      <c r="K13" s="66">
        <v>1</v>
      </c>
      <c r="L13" s="66">
        <v>0</v>
      </c>
      <c r="M13" s="67">
        <f>K13+L13</f>
        <v>1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51</v>
      </c>
      <c r="G14" s="63">
        <v>0</v>
      </c>
      <c r="H14" s="64">
        <f t="shared" si="1"/>
        <v>51</v>
      </c>
      <c r="I14" s="65">
        <v>0</v>
      </c>
      <c r="J14" s="64">
        <f t="shared" si="2"/>
        <v>51</v>
      </c>
      <c r="K14" s="66">
        <v>0</v>
      </c>
      <c r="L14" s="66">
        <v>1</v>
      </c>
      <c r="M14" s="67">
        <f t="shared" ref="M14:M22" si="3">K14+L14</f>
        <v>1</v>
      </c>
      <c r="N14" s="66">
        <v>1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67</v>
      </c>
      <c r="G15" s="63">
        <v>0</v>
      </c>
      <c r="H15" s="64">
        <f t="shared" si="1"/>
        <v>67</v>
      </c>
      <c r="I15" s="65">
        <v>0</v>
      </c>
      <c r="J15" s="64">
        <f t="shared" si="2"/>
        <v>67</v>
      </c>
      <c r="K15" s="66">
        <v>0</v>
      </c>
      <c r="L15" s="66">
        <v>0</v>
      </c>
      <c r="M15" s="67">
        <f t="shared" si="3"/>
        <v>0</v>
      </c>
      <c r="N15" s="66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31</v>
      </c>
      <c r="G16" s="63">
        <v>0</v>
      </c>
      <c r="H16" s="64">
        <f t="shared" si="1"/>
        <v>31</v>
      </c>
      <c r="I16" s="65">
        <v>0</v>
      </c>
      <c r="J16" s="64">
        <f t="shared" si="2"/>
        <v>31</v>
      </c>
      <c r="K16" s="66">
        <v>1</v>
      </c>
      <c r="L16" s="66">
        <v>0</v>
      </c>
      <c r="M16" s="67">
        <f t="shared" si="3"/>
        <v>1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26</v>
      </c>
      <c r="G17" s="63">
        <v>0</v>
      </c>
      <c r="H17" s="64">
        <f t="shared" si="1"/>
        <v>26</v>
      </c>
      <c r="I17" s="65">
        <v>0</v>
      </c>
      <c r="J17" s="64">
        <f t="shared" si="2"/>
        <v>26</v>
      </c>
      <c r="K17" s="66">
        <v>0</v>
      </c>
      <c r="L17" s="66">
        <v>0</v>
      </c>
      <c r="M17" s="67">
        <f t="shared" si="3"/>
        <v>0</v>
      </c>
      <c r="N17" s="66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9</v>
      </c>
      <c r="G18" s="63">
        <v>1</v>
      </c>
      <c r="H18" s="64">
        <f t="shared" si="1"/>
        <v>10</v>
      </c>
      <c r="I18" s="65">
        <v>0</v>
      </c>
      <c r="J18" s="64">
        <f t="shared" si="2"/>
        <v>10</v>
      </c>
      <c r="K18" s="66">
        <v>0</v>
      </c>
      <c r="L18" s="66">
        <v>1</v>
      </c>
      <c r="M18" s="67">
        <f t="shared" si="3"/>
        <v>1</v>
      </c>
      <c r="N18" s="66">
        <v>1</v>
      </c>
    </row>
    <row r="19" spans="2:14">
      <c r="B19" s="68"/>
      <c r="C19" s="69"/>
      <c r="D19" s="72" t="s">
        <v>12</v>
      </c>
      <c r="E19" s="70">
        <v>4</v>
      </c>
      <c r="F19" s="63">
        <v>15</v>
      </c>
      <c r="G19" s="63">
        <v>0</v>
      </c>
      <c r="H19" s="64">
        <f t="shared" si="1"/>
        <v>15</v>
      </c>
      <c r="I19" s="65">
        <v>0</v>
      </c>
      <c r="J19" s="64">
        <f t="shared" si="2"/>
        <v>15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11</v>
      </c>
      <c r="H20" s="64">
        <f t="shared" si="1"/>
        <v>11</v>
      </c>
      <c r="I20" s="65">
        <v>0</v>
      </c>
      <c r="J20" s="64">
        <f t="shared" si="2"/>
        <v>11</v>
      </c>
      <c r="K20" s="66">
        <v>0</v>
      </c>
      <c r="L20" s="66">
        <v>0</v>
      </c>
      <c r="M20" s="67">
        <f t="shared" si="3"/>
        <v>0</v>
      </c>
      <c r="N20" s="66">
        <v>0</v>
      </c>
    </row>
    <row r="21" spans="2:14">
      <c r="B21" s="68"/>
      <c r="C21" s="69"/>
      <c r="D21" s="61"/>
      <c r="E21" s="70">
        <v>2</v>
      </c>
      <c r="F21" s="63">
        <v>0</v>
      </c>
      <c r="G21" s="63">
        <v>10</v>
      </c>
      <c r="H21" s="64">
        <f t="shared" si="1"/>
        <v>10</v>
      </c>
      <c r="I21" s="65">
        <v>0</v>
      </c>
      <c r="J21" s="64">
        <f t="shared" si="2"/>
        <v>10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32</v>
      </c>
      <c r="H22" s="64">
        <f t="shared" si="1"/>
        <v>32</v>
      </c>
      <c r="I22" s="65">
        <v>14</v>
      </c>
      <c r="J22" s="64">
        <f t="shared" si="2"/>
        <v>46</v>
      </c>
      <c r="K22" s="66">
        <v>0</v>
      </c>
      <c r="L22" s="66">
        <v>0</v>
      </c>
      <c r="M22" s="67">
        <f t="shared" si="3"/>
        <v>0</v>
      </c>
      <c r="N22" s="66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713</v>
      </c>
      <c r="G23" s="64">
        <f>SUM(G10:G22)</f>
        <v>56</v>
      </c>
      <c r="H23" s="75">
        <f>SUM(H10:H22)</f>
        <v>769</v>
      </c>
      <c r="I23" s="64">
        <f t="shared" ref="I23:N23" si="4">SUM(I10:I22)</f>
        <v>14</v>
      </c>
      <c r="J23" s="75">
        <f>SUM(J10:J22)</f>
        <v>783</v>
      </c>
      <c r="K23" s="76">
        <f>SUM(K10:K22)</f>
        <v>354</v>
      </c>
      <c r="L23" s="76">
        <f>SUM(L10:L22)</f>
        <v>71</v>
      </c>
      <c r="M23" s="64">
        <f t="shared" si="4"/>
        <v>425</v>
      </c>
      <c r="N23" s="64">
        <f t="shared" si="4"/>
        <v>83</v>
      </c>
    </row>
    <row r="24" spans="2:14">
      <c r="B24" s="68"/>
      <c r="C24" s="68"/>
      <c r="D24" s="77"/>
      <c r="E24" s="73">
        <v>13</v>
      </c>
      <c r="F24" s="63">
        <v>658</v>
      </c>
      <c r="G24" s="63">
        <v>46</v>
      </c>
      <c r="H24" s="64">
        <f>F24+G24</f>
        <v>704</v>
      </c>
      <c r="I24" s="65">
        <v>0</v>
      </c>
      <c r="J24" s="64">
        <f t="shared" si="2"/>
        <v>704</v>
      </c>
      <c r="K24" s="66">
        <f>2+663</f>
        <v>665</v>
      </c>
      <c r="L24" s="66">
        <f>10+81</f>
        <v>91</v>
      </c>
      <c r="M24" s="78">
        <f t="shared" ref="M24:M36" si="5">K24+L24</f>
        <v>756</v>
      </c>
      <c r="N24" s="79">
        <f>14+98</f>
        <v>112</v>
      </c>
    </row>
    <row r="25" spans="2:14">
      <c r="B25" s="68"/>
      <c r="C25" s="68" t="s">
        <v>0</v>
      </c>
      <c r="D25" s="77"/>
      <c r="E25" s="70">
        <v>12</v>
      </c>
      <c r="F25" s="63">
        <v>39</v>
      </c>
      <c r="G25" s="63">
        <v>0</v>
      </c>
      <c r="H25" s="64">
        <f t="shared" ref="H25:H50" si="6">F25+G25</f>
        <v>39</v>
      </c>
      <c r="I25" s="65">
        <v>0</v>
      </c>
      <c r="J25" s="64">
        <f t="shared" si="2"/>
        <v>39</v>
      </c>
      <c r="K25" s="66">
        <v>0</v>
      </c>
      <c r="L25" s="66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44</v>
      </c>
      <c r="G26" s="63">
        <v>0</v>
      </c>
      <c r="H26" s="64">
        <f t="shared" si="6"/>
        <v>44</v>
      </c>
      <c r="I26" s="65">
        <v>0</v>
      </c>
      <c r="J26" s="64">
        <f t="shared" si="2"/>
        <v>44</v>
      </c>
      <c r="K26" s="66">
        <v>2</v>
      </c>
      <c r="L26" s="66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33</v>
      </c>
      <c r="G27" s="63">
        <v>0</v>
      </c>
      <c r="H27" s="64">
        <f t="shared" si="6"/>
        <v>33</v>
      </c>
      <c r="I27" s="65">
        <v>0</v>
      </c>
      <c r="J27" s="64">
        <f t="shared" si="2"/>
        <v>33</v>
      </c>
      <c r="K27" s="66">
        <v>2</v>
      </c>
      <c r="L27" s="66">
        <v>0</v>
      </c>
      <c r="M27" s="78">
        <f t="shared" si="5"/>
        <v>2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74</v>
      </c>
      <c r="G28" s="63">
        <v>0</v>
      </c>
      <c r="H28" s="64">
        <f t="shared" si="6"/>
        <v>74</v>
      </c>
      <c r="I28" s="65">
        <v>0</v>
      </c>
      <c r="J28" s="64">
        <f t="shared" si="2"/>
        <v>74</v>
      </c>
      <c r="K28" s="66">
        <v>1</v>
      </c>
      <c r="L28" s="66">
        <v>0</v>
      </c>
      <c r="M28" s="78">
        <f t="shared" si="5"/>
        <v>1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68</v>
      </c>
      <c r="G29" s="63">
        <v>0</v>
      </c>
      <c r="H29" s="64">
        <f t="shared" si="6"/>
        <v>68</v>
      </c>
      <c r="I29" s="65">
        <v>0</v>
      </c>
      <c r="J29" s="64">
        <f t="shared" si="2"/>
        <v>68</v>
      </c>
      <c r="K29" s="66">
        <v>1</v>
      </c>
      <c r="L29" s="66">
        <v>1</v>
      </c>
      <c r="M29" s="78">
        <f t="shared" si="5"/>
        <v>2</v>
      </c>
      <c r="N29" s="79">
        <v>1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75</v>
      </c>
      <c r="G30" s="63">
        <v>0</v>
      </c>
      <c r="H30" s="64">
        <f t="shared" si="6"/>
        <v>75</v>
      </c>
      <c r="I30" s="65">
        <v>0</v>
      </c>
      <c r="J30" s="64">
        <f t="shared" si="2"/>
        <v>75</v>
      </c>
      <c r="K30" s="66">
        <v>0</v>
      </c>
      <c r="L30" s="66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62</v>
      </c>
      <c r="G31" s="63">
        <v>0</v>
      </c>
      <c r="H31" s="64">
        <f t="shared" si="6"/>
        <v>62</v>
      </c>
      <c r="I31" s="65">
        <v>0</v>
      </c>
      <c r="J31" s="64">
        <f t="shared" si="2"/>
        <v>62</v>
      </c>
      <c r="K31" s="66">
        <v>0</v>
      </c>
      <c r="L31" s="66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3">
        <v>47</v>
      </c>
      <c r="G32" s="63">
        <v>0</v>
      </c>
      <c r="H32" s="64">
        <f t="shared" si="6"/>
        <v>47</v>
      </c>
      <c r="I32" s="65">
        <v>0</v>
      </c>
      <c r="J32" s="64">
        <f t="shared" si="2"/>
        <v>47</v>
      </c>
      <c r="K32" s="66">
        <v>1</v>
      </c>
      <c r="L32" s="66">
        <v>0</v>
      </c>
      <c r="M32" s="78">
        <f t="shared" si="5"/>
        <v>1</v>
      </c>
      <c r="N32" s="79">
        <v>0</v>
      </c>
    </row>
    <row r="33" spans="2:14">
      <c r="B33" s="68"/>
      <c r="C33" s="68"/>
      <c r="D33" s="77"/>
      <c r="E33" s="70">
        <v>4</v>
      </c>
      <c r="F33" s="63">
        <v>51</v>
      </c>
      <c r="G33" s="63">
        <v>0</v>
      </c>
      <c r="H33" s="64">
        <f t="shared" si="6"/>
        <v>51</v>
      </c>
      <c r="I33" s="65">
        <v>0</v>
      </c>
      <c r="J33" s="64">
        <f t="shared" si="2"/>
        <v>51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33</v>
      </c>
      <c r="H34" s="64">
        <f t="shared" si="6"/>
        <v>33</v>
      </c>
      <c r="I34" s="65">
        <v>0</v>
      </c>
      <c r="J34" s="64">
        <f t="shared" si="2"/>
        <v>33</v>
      </c>
      <c r="K34" s="66">
        <v>0</v>
      </c>
      <c r="L34" s="66">
        <v>1</v>
      </c>
      <c r="M34" s="78">
        <f t="shared" si="5"/>
        <v>1</v>
      </c>
      <c r="N34" s="79">
        <v>2</v>
      </c>
    </row>
    <row r="35" spans="2:14">
      <c r="B35" s="68"/>
      <c r="C35" s="68"/>
      <c r="D35" s="77"/>
      <c r="E35" s="70">
        <v>2</v>
      </c>
      <c r="F35" s="63">
        <v>0</v>
      </c>
      <c r="G35" s="63">
        <v>23</v>
      </c>
      <c r="H35" s="64">
        <f t="shared" si="6"/>
        <v>23</v>
      </c>
      <c r="I35" s="65">
        <v>0</v>
      </c>
      <c r="J35" s="64">
        <f t="shared" si="2"/>
        <v>23</v>
      </c>
      <c r="K35" s="66">
        <v>0</v>
      </c>
      <c r="L35" s="66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65</v>
      </c>
      <c r="H36" s="64">
        <f t="shared" si="6"/>
        <v>65</v>
      </c>
      <c r="I36" s="65">
        <v>55</v>
      </c>
      <c r="J36" s="64">
        <f>H36+I36</f>
        <v>120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1151</v>
      </c>
      <c r="G37" s="64">
        <f t="shared" si="7"/>
        <v>167</v>
      </c>
      <c r="H37" s="80">
        <f t="shared" si="7"/>
        <v>1318</v>
      </c>
      <c r="I37" s="81">
        <f t="shared" si="7"/>
        <v>55</v>
      </c>
      <c r="J37" s="75">
        <f t="shared" si="7"/>
        <v>1373</v>
      </c>
      <c r="K37" s="76">
        <f t="shared" si="7"/>
        <v>672</v>
      </c>
      <c r="L37" s="64">
        <f t="shared" si="7"/>
        <v>94</v>
      </c>
      <c r="M37" s="75">
        <f t="shared" si="7"/>
        <v>766</v>
      </c>
      <c r="N37" s="76">
        <f t="shared" si="7"/>
        <v>116</v>
      </c>
    </row>
    <row r="38" spans="2:14">
      <c r="B38" s="74"/>
      <c r="C38" s="74"/>
      <c r="D38" s="82"/>
      <c r="E38" s="70">
        <v>13</v>
      </c>
      <c r="F38" s="65">
        <v>0</v>
      </c>
      <c r="G38" s="65">
        <v>0</v>
      </c>
      <c r="H38" s="64">
        <f t="shared" si="6"/>
        <v>0</v>
      </c>
      <c r="I38" s="65">
        <v>0</v>
      </c>
      <c r="J38" s="64">
        <f t="shared" si="2"/>
        <v>0</v>
      </c>
      <c r="K38" s="65">
        <v>0</v>
      </c>
      <c r="L38" s="65">
        <v>0</v>
      </c>
      <c r="M38" s="78">
        <f>K38+L38</f>
        <v>0</v>
      </c>
      <c r="N38" s="65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65">
        <v>0</v>
      </c>
      <c r="L39" s="65">
        <v>0</v>
      </c>
      <c r="M39" s="78">
        <f t="shared" ref="M39:M50" si="8">K39+L39</f>
        <v>0</v>
      </c>
      <c r="N39" s="65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65">
        <v>0</v>
      </c>
      <c r="L40" s="65">
        <v>0</v>
      </c>
      <c r="M40" s="78">
        <f t="shared" si="8"/>
        <v>0</v>
      </c>
      <c r="N40" s="65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65">
        <v>0</v>
      </c>
      <c r="L41" s="65">
        <v>0</v>
      </c>
      <c r="M41" s="78">
        <f t="shared" si="8"/>
        <v>0</v>
      </c>
      <c r="N41" s="65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65">
        <v>0</v>
      </c>
      <c r="L42" s="65">
        <v>0</v>
      </c>
      <c r="M42" s="78">
        <f t="shared" si="8"/>
        <v>0</v>
      </c>
      <c r="N42" s="65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65">
        <v>0</v>
      </c>
      <c r="L43" s="65">
        <v>0</v>
      </c>
      <c r="M43" s="78">
        <f t="shared" si="8"/>
        <v>0</v>
      </c>
      <c r="N43" s="65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65">
        <v>0</v>
      </c>
      <c r="L44" s="65">
        <v>0</v>
      </c>
      <c r="M44" s="78">
        <f t="shared" si="8"/>
        <v>0</v>
      </c>
      <c r="N44" s="65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65">
        <v>0</v>
      </c>
      <c r="L45" s="65">
        <v>0</v>
      </c>
      <c r="M45" s="78">
        <f t="shared" si="8"/>
        <v>0</v>
      </c>
      <c r="N45" s="65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65">
        <v>0</v>
      </c>
      <c r="L46" s="65">
        <v>0</v>
      </c>
      <c r="M46" s="78">
        <f t="shared" si="8"/>
        <v>0</v>
      </c>
      <c r="N46" s="65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65">
        <v>0</v>
      </c>
      <c r="L47" s="65">
        <v>0</v>
      </c>
      <c r="M47" s="78">
        <f t="shared" si="8"/>
        <v>0</v>
      </c>
      <c r="N47" s="65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65">
        <v>0</v>
      </c>
      <c r="L48" s="65">
        <v>0</v>
      </c>
      <c r="M48" s="78">
        <f t="shared" si="8"/>
        <v>0</v>
      </c>
      <c r="N48" s="65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65">
        <v>0</v>
      </c>
      <c r="L49" s="65">
        <v>0</v>
      </c>
      <c r="M49" s="78">
        <f t="shared" si="8"/>
        <v>0</v>
      </c>
      <c r="N49" s="65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2</v>
      </c>
      <c r="J50" s="83">
        <f t="shared" si="2"/>
        <v>2</v>
      </c>
      <c r="K50" s="65">
        <v>0</v>
      </c>
      <c r="L50" s="65">
        <v>0</v>
      </c>
      <c r="M50" s="84">
        <f t="shared" si="8"/>
        <v>0</v>
      </c>
      <c r="N50" s="65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2</v>
      </c>
      <c r="J51" s="64">
        <f t="shared" si="9"/>
        <v>2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2</v>
      </c>
      <c r="L52" s="65">
        <v>9</v>
      </c>
      <c r="M52" s="65">
        <v>11</v>
      </c>
      <c r="N52" s="65">
        <v>9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1864</v>
      </c>
      <c r="G53" s="85">
        <f t="shared" ref="G53:J53" si="10">+G23+G37+G51+G52</f>
        <v>223</v>
      </c>
      <c r="H53" s="85">
        <f t="shared" si="10"/>
        <v>2087</v>
      </c>
      <c r="I53" s="85">
        <f t="shared" si="10"/>
        <v>71</v>
      </c>
      <c r="J53" s="85">
        <f t="shared" si="10"/>
        <v>2158</v>
      </c>
      <c r="K53" s="85">
        <f>+K23+K37+K51+K52</f>
        <v>1028</v>
      </c>
      <c r="L53" s="85">
        <f t="shared" ref="L53:N53" si="11">+L23+L37+L51+L52</f>
        <v>174</v>
      </c>
      <c r="M53" s="85">
        <f t="shared" si="11"/>
        <v>1202</v>
      </c>
      <c r="N53" s="85">
        <f t="shared" si="11"/>
        <v>208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52:N52 F38:G50 I38:I50 K38:L50 N38:N50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64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23">
        <v>197</v>
      </c>
      <c r="G10" s="123"/>
      <c r="H10" s="64">
        <f>F10+G10</f>
        <v>197</v>
      </c>
      <c r="I10" s="65"/>
      <c r="J10" s="64">
        <f>H10+I10</f>
        <v>197</v>
      </c>
      <c r="K10" s="114">
        <v>97</v>
      </c>
      <c r="L10" s="114">
        <v>9</v>
      </c>
      <c r="M10" s="67">
        <f t="shared" ref="M10:M12" si="0">K10+L10</f>
        <v>106</v>
      </c>
      <c r="N10" s="114">
        <v>11</v>
      </c>
    </row>
    <row r="11" spans="2:14">
      <c r="B11" s="68" t="s">
        <v>1</v>
      </c>
      <c r="C11" s="69" t="s">
        <v>0</v>
      </c>
      <c r="D11" s="61"/>
      <c r="E11" s="70">
        <v>12</v>
      </c>
      <c r="F11" s="123">
        <v>62</v>
      </c>
      <c r="G11" s="123"/>
      <c r="H11" s="64">
        <f t="shared" ref="H11:H22" si="1">F11+G11</f>
        <v>62</v>
      </c>
      <c r="I11" s="65"/>
      <c r="J11" s="64">
        <f t="shared" ref="J11:J50" si="2">H11+I11</f>
        <v>62</v>
      </c>
      <c r="K11" s="114"/>
      <c r="L11" s="114"/>
      <c r="M11" s="67">
        <f t="shared" si="0"/>
        <v>0</v>
      </c>
      <c r="N11" s="114"/>
    </row>
    <row r="12" spans="2:14">
      <c r="B12" s="68" t="s">
        <v>2</v>
      </c>
      <c r="C12" s="71"/>
      <c r="D12" s="72" t="s">
        <v>6</v>
      </c>
      <c r="E12" s="70">
        <v>11</v>
      </c>
      <c r="F12" s="123">
        <v>47</v>
      </c>
      <c r="G12" s="123"/>
      <c r="H12" s="64">
        <f t="shared" si="1"/>
        <v>47</v>
      </c>
      <c r="I12" s="65"/>
      <c r="J12" s="64">
        <f t="shared" si="2"/>
        <v>47</v>
      </c>
      <c r="K12" s="114"/>
      <c r="L12" s="114"/>
      <c r="M12" s="67">
        <f t="shared" si="0"/>
        <v>0</v>
      </c>
      <c r="N12" s="114"/>
    </row>
    <row r="13" spans="2:14">
      <c r="B13" s="68" t="s">
        <v>1</v>
      </c>
      <c r="C13" s="69"/>
      <c r="D13" s="72" t="s">
        <v>10</v>
      </c>
      <c r="E13" s="70">
        <v>10</v>
      </c>
      <c r="F13" s="123">
        <v>150</v>
      </c>
      <c r="G13" s="123"/>
      <c r="H13" s="64">
        <f t="shared" si="1"/>
        <v>150</v>
      </c>
      <c r="I13" s="65"/>
      <c r="J13" s="64">
        <f t="shared" si="2"/>
        <v>150</v>
      </c>
      <c r="K13" s="114"/>
      <c r="L13" s="114"/>
      <c r="M13" s="67">
        <f>K13+L13</f>
        <v>0</v>
      </c>
      <c r="N13" s="114"/>
    </row>
    <row r="14" spans="2:14">
      <c r="B14" s="68" t="s">
        <v>3</v>
      </c>
      <c r="C14" s="69"/>
      <c r="D14" s="72" t="s">
        <v>25</v>
      </c>
      <c r="E14" s="70">
        <v>9</v>
      </c>
      <c r="F14" s="123">
        <v>37</v>
      </c>
      <c r="G14" s="123"/>
      <c r="H14" s="64">
        <f t="shared" si="1"/>
        <v>37</v>
      </c>
      <c r="I14" s="65"/>
      <c r="J14" s="64">
        <f t="shared" si="2"/>
        <v>37</v>
      </c>
      <c r="K14" s="114"/>
      <c r="L14" s="114">
        <v>1</v>
      </c>
      <c r="M14" s="67">
        <f t="shared" ref="M14:M22" si="3">K14+L14</f>
        <v>1</v>
      </c>
      <c r="N14" s="114">
        <v>2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23">
        <v>32</v>
      </c>
      <c r="G15" s="123"/>
      <c r="H15" s="64">
        <f t="shared" si="1"/>
        <v>32</v>
      </c>
      <c r="I15" s="65"/>
      <c r="J15" s="64">
        <f t="shared" si="2"/>
        <v>32</v>
      </c>
      <c r="K15" s="114">
        <v>3</v>
      </c>
      <c r="L15" s="114"/>
      <c r="M15" s="67">
        <f t="shared" si="3"/>
        <v>3</v>
      </c>
      <c r="N15" s="114"/>
    </row>
    <row r="16" spans="2:14">
      <c r="B16" s="68" t="s">
        <v>6</v>
      </c>
      <c r="C16" s="69"/>
      <c r="D16" s="72" t="s">
        <v>12</v>
      </c>
      <c r="E16" s="70">
        <v>7</v>
      </c>
      <c r="F16" s="123">
        <v>114</v>
      </c>
      <c r="G16" s="123"/>
      <c r="H16" s="64">
        <f t="shared" si="1"/>
        <v>114</v>
      </c>
      <c r="I16" s="65"/>
      <c r="J16" s="64">
        <f t="shared" si="2"/>
        <v>114</v>
      </c>
      <c r="K16" s="114"/>
      <c r="L16" s="114"/>
      <c r="M16" s="67">
        <f t="shared" si="3"/>
        <v>0</v>
      </c>
      <c r="N16" s="114"/>
    </row>
    <row r="17" spans="2:14">
      <c r="B17" s="68" t="s">
        <v>7</v>
      </c>
      <c r="C17" s="71"/>
      <c r="D17" s="72" t="s">
        <v>4</v>
      </c>
      <c r="E17" s="70">
        <v>6</v>
      </c>
      <c r="F17" s="123">
        <v>33</v>
      </c>
      <c r="G17" s="123"/>
      <c r="H17" s="64">
        <f t="shared" si="1"/>
        <v>33</v>
      </c>
      <c r="I17" s="65"/>
      <c r="J17" s="64">
        <f t="shared" si="2"/>
        <v>33</v>
      </c>
      <c r="K17" s="114"/>
      <c r="L17" s="114"/>
      <c r="M17" s="67">
        <f t="shared" si="3"/>
        <v>0</v>
      </c>
      <c r="N17" s="114"/>
    </row>
    <row r="18" spans="2:14">
      <c r="B18" s="68" t="s">
        <v>1</v>
      </c>
      <c r="C18" s="69"/>
      <c r="D18" s="72" t="s">
        <v>9</v>
      </c>
      <c r="E18" s="70">
        <v>5</v>
      </c>
      <c r="F18" s="123">
        <v>20</v>
      </c>
      <c r="G18" s="123"/>
      <c r="H18" s="64">
        <f t="shared" si="1"/>
        <v>20</v>
      </c>
      <c r="I18" s="65"/>
      <c r="J18" s="64">
        <f t="shared" si="2"/>
        <v>20</v>
      </c>
      <c r="K18" s="114"/>
      <c r="L18" s="114"/>
      <c r="M18" s="67">
        <f t="shared" si="3"/>
        <v>0</v>
      </c>
      <c r="N18" s="114"/>
    </row>
    <row r="19" spans="2:14">
      <c r="B19" s="68"/>
      <c r="C19" s="69"/>
      <c r="D19" s="72" t="s">
        <v>12</v>
      </c>
      <c r="E19" s="70">
        <v>4</v>
      </c>
      <c r="F19" s="123">
        <v>1</v>
      </c>
      <c r="G19" s="123"/>
      <c r="H19" s="64">
        <f t="shared" si="1"/>
        <v>1</v>
      </c>
      <c r="I19" s="65"/>
      <c r="J19" s="64">
        <f t="shared" si="2"/>
        <v>1</v>
      </c>
      <c r="K19" s="124"/>
      <c r="L19" s="124"/>
      <c r="M19" s="67">
        <f t="shared" si="3"/>
        <v>0</v>
      </c>
      <c r="N19" s="114"/>
    </row>
    <row r="20" spans="2:14">
      <c r="B20" s="68"/>
      <c r="C20" s="69" t="s">
        <v>1</v>
      </c>
      <c r="D20" s="61"/>
      <c r="E20" s="70">
        <v>3</v>
      </c>
      <c r="F20" s="123"/>
      <c r="G20" s="123"/>
      <c r="H20" s="64">
        <f t="shared" si="1"/>
        <v>0</v>
      </c>
      <c r="I20" s="65"/>
      <c r="J20" s="64">
        <f t="shared" si="2"/>
        <v>0</v>
      </c>
      <c r="K20" s="124"/>
      <c r="L20" s="124"/>
      <c r="M20" s="67">
        <f t="shared" si="3"/>
        <v>0</v>
      </c>
      <c r="N20" s="114"/>
    </row>
    <row r="21" spans="2:14">
      <c r="B21" s="68"/>
      <c r="C21" s="69"/>
      <c r="D21" s="61"/>
      <c r="E21" s="70">
        <v>2</v>
      </c>
      <c r="F21" s="123"/>
      <c r="G21" s="123"/>
      <c r="H21" s="64">
        <f t="shared" si="1"/>
        <v>0</v>
      </c>
      <c r="I21" s="65"/>
      <c r="J21" s="64">
        <f t="shared" si="2"/>
        <v>0</v>
      </c>
      <c r="K21" s="124"/>
      <c r="L21" s="124"/>
      <c r="M21" s="67">
        <f t="shared" si="3"/>
        <v>0</v>
      </c>
      <c r="N21" s="114"/>
    </row>
    <row r="22" spans="2:14">
      <c r="B22" s="73"/>
      <c r="C22" s="71"/>
      <c r="D22" s="61"/>
      <c r="E22" s="74">
        <v>1</v>
      </c>
      <c r="F22" s="123"/>
      <c r="G22" s="123">
        <v>1</v>
      </c>
      <c r="H22" s="64">
        <f t="shared" si="1"/>
        <v>1</v>
      </c>
      <c r="I22" s="123">
        <v>20</v>
      </c>
      <c r="J22" s="64">
        <f t="shared" si="2"/>
        <v>21</v>
      </c>
      <c r="K22" s="114"/>
      <c r="L22" s="114"/>
      <c r="M22" s="67">
        <f t="shared" si="3"/>
        <v>0</v>
      </c>
      <c r="N22" s="114"/>
    </row>
    <row r="23" spans="2:14" ht="15" customHeight="1">
      <c r="B23" s="167" t="s">
        <v>18</v>
      </c>
      <c r="C23" s="168"/>
      <c r="D23" s="168"/>
      <c r="E23" s="169"/>
      <c r="F23" s="64">
        <f>SUM(F10:F22)</f>
        <v>693</v>
      </c>
      <c r="G23" s="64">
        <f>SUM(G10:G22)</f>
        <v>1</v>
      </c>
      <c r="H23" s="75">
        <f>SUM(H10:H22)</f>
        <v>694</v>
      </c>
      <c r="I23" s="64">
        <f t="shared" ref="I23:N23" si="4">SUM(I10:I22)</f>
        <v>20</v>
      </c>
      <c r="J23" s="75">
        <f>SUM(J10:J22)</f>
        <v>714</v>
      </c>
      <c r="K23" s="76">
        <f>SUM(K10:K22)</f>
        <v>100</v>
      </c>
      <c r="L23" s="76">
        <f>SUM(L10:L22)</f>
        <v>10</v>
      </c>
      <c r="M23" s="64">
        <f t="shared" si="4"/>
        <v>110</v>
      </c>
      <c r="N23" s="64">
        <f t="shared" si="4"/>
        <v>13</v>
      </c>
    </row>
    <row r="24" spans="2:14">
      <c r="B24" s="68"/>
      <c r="C24" s="68"/>
      <c r="D24" s="77"/>
      <c r="E24" s="73">
        <v>13</v>
      </c>
      <c r="F24" s="123">
        <v>295</v>
      </c>
      <c r="G24" s="123"/>
      <c r="H24" s="64">
        <f>F24+G24</f>
        <v>295</v>
      </c>
      <c r="I24" s="65"/>
      <c r="J24" s="64">
        <f t="shared" si="2"/>
        <v>295</v>
      </c>
      <c r="K24" s="114">
        <v>99</v>
      </c>
      <c r="L24" s="114">
        <v>11</v>
      </c>
      <c r="M24" s="78">
        <f t="shared" ref="M24:M36" si="5">K24+L24</f>
        <v>110</v>
      </c>
      <c r="N24" s="114">
        <v>15</v>
      </c>
    </row>
    <row r="25" spans="2:14">
      <c r="B25" s="68"/>
      <c r="C25" s="68" t="s">
        <v>0</v>
      </c>
      <c r="D25" s="77"/>
      <c r="E25" s="70">
        <v>12</v>
      </c>
      <c r="F25" s="123">
        <v>45</v>
      </c>
      <c r="G25" s="123"/>
      <c r="H25" s="64">
        <f t="shared" ref="H25:H50" si="6">F25+G25</f>
        <v>45</v>
      </c>
      <c r="I25" s="65"/>
      <c r="J25" s="64">
        <f t="shared" si="2"/>
        <v>45</v>
      </c>
      <c r="K25" s="114">
        <v>1</v>
      </c>
      <c r="L25" s="114">
        <v>1</v>
      </c>
      <c r="M25" s="78">
        <f t="shared" si="5"/>
        <v>2</v>
      </c>
      <c r="N25" s="114">
        <v>1</v>
      </c>
    </row>
    <row r="26" spans="2:14">
      <c r="B26" s="68" t="s">
        <v>7</v>
      </c>
      <c r="C26" s="73"/>
      <c r="D26" s="77"/>
      <c r="E26" s="70">
        <v>11</v>
      </c>
      <c r="F26" s="123">
        <v>31</v>
      </c>
      <c r="G26" s="123"/>
      <c r="H26" s="64">
        <f t="shared" si="6"/>
        <v>31</v>
      </c>
      <c r="I26" s="65"/>
      <c r="J26" s="64">
        <f t="shared" si="2"/>
        <v>31</v>
      </c>
      <c r="K26" s="114">
        <v>1</v>
      </c>
      <c r="L26" s="114"/>
      <c r="M26" s="78">
        <f t="shared" si="5"/>
        <v>1</v>
      </c>
      <c r="N26" s="114"/>
    </row>
    <row r="27" spans="2:14">
      <c r="B27" s="68" t="s">
        <v>8</v>
      </c>
      <c r="C27" s="68"/>
      <c r="D27" s="77" t="s">
        <v>26</v>
      </c>
      <c r="E27" s="70">
        <v>10</v>
      </c>
      <c r="F27" s="123">
        <v>58</v>
      </c>
      <c r="G27" s="123"/>
      <c r="H27" s="64">
        <f t="shared" si="6"/>
        <v>58</v>
      </c>
      <c r="I27" s="65"/>
      <c r="J27" s="64">
        <f t="shared" si="2"/>
        <v>58</v>
      </c>
      <c r="K27" s="114"/>
      <c r="L27" s="114"/>
      <c r="M27" s="78">
        <f t="shared" si="5"/>
        <v>0</v>
      </c>
      <c r="N27" s="114"/>
    </row>
    <row r="28" spans="2:14">
      <c r="B28" s="68" t="s">
        <v>0</v>
      </c>
      <c r="C28" s="68"/>
      <c r="D28" s="77" t="s">
        <v>8</v>
      </c>
      <c r="E28" s="70">
        <v>9</v>
      </c>
      <c r="F28" s="123">
        <v>17</v>
      </c>
      <c r="G28" s="123"/>
      <c r="H28" s="64">
        <f t="shared" si="6"/>
        <v>17</v>
      </c>
      <c r="I28" s="65"/>
      <c r="J28" s="64">
        <f t="shared" si="2"/>
        <v>17</v>
      </c>
      <c r="K28" s="114"/>
      <c r="L28" s="114"/>
      <c r="M28" s="78">
        <f t="shared" si="5"/>
        <v>0</v>
      </c>
      <c r="N28" s="114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23">
        <v>32</v>
      </c>
      <c r="G29" s="123"/>
      <c r="H29" s="64">
        <f t="shared" si="6"/>
        <v>32</v>
      </c>
      <c r="I29" s="65"/>
      <c r="J29" s="64">
        <f t="shared" si="2"/>
        <v>32</v>
      </c>
      <c r="K29" s="114"/>
      <c r="L29" s="114">
        <v>2</v>
      </c>
      <c r="M29" s="78">
        <f t="shared" si="5"/>
        <v>2</v>
      </c>
      <c r="N29" s="114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23">
        <v>54</v>
      </c>
      <c r="G30" s="123"/>
      <c r="H30" s="64">
        <f t="shared" si="6"/>
        <v>54</v>
      </c>
      <c r="I30" s="65"/>
      <c r="J30" s="64">
        <f t="shared" si="2"/>
        <v>54</v>
      </c>
      <c r="K30" s="114"/>
      <c r="L30" s="114">
        <v>1</v>
      </c>
      <c r="M30" s="78">
        <f t="shared" si="5"/>
        <v>1</v>
      </c>
      <c r="N30" s="114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23">
        <v>34</v>
      </c>
      <c r="G31" s="123"/>
      <c r="H31" s="64">
        <f t="shared" si="6"/>
        <v>34</v>
      </c>
      <c r="I31" s="65"/>
      <c r="J31" s="64">
        <f t="shared" si="2"/>
        <v>34</v>
      </c>
      <c r="K31" s="114">
        <v>2</v>
      </c>
      <c r="L31" s="114">
        <v>2</v>
      </c>
      <c r="M31" s="78">
        <f t="shared" si="5"/>
        <v>4</v>
      </c>
      <c r="N31" s="114">
        <v>3</v>
      </c>
    </row>
    <row r="32" spans="2:14">
      <c r="B32" s="68" t="s">
        <v>9</v>
      </c>
      <c r="C32" s="74"/>
      <c r="D32" s="77"/>
      <c r="E32" s="70">
        <v>5</v>
      </c>
      <c r="F32" s="123">
        <v>36</v>
      </c>
      <c r="G32" s="123"/>
      <c r="H32" s="64">
        <f t="shared" si="6"/>
        <v>36</v>
      </c>
      <c r="I32" s="65"/>
      <c r="J32" s="64">
        <f t="shared" si="2"/>
        <v>36</v>
      </c>
      <c r="K32" s="114"/>
      <c r="L32" s="114"/>
      <c r="M32" s="78">
        <f t="shared" si="5"/>
        <v>0</v>
      </c>
      <c r="N32" s="114"/>
    </row>
    <row r="33" spans="2:14">
      <c r="B33" s="68"/>
      <c r="C33" s="68"/>
      <c r="D33" s="77"/>
      <c r="E33" s="70">
        <v>4</v>
      </c>
      <c r="F33" s="123">
        <v>3</v>
      </c>
      <c r="G33" s="123"/>
      <c r="H33" s="64">
        <f t="shared" si="6"/>
        <v>3</v>
      </c>
      <c r="I33" s="65"/>
      <c r="J33" s="64">
        <f t="shared" si="2"/>
        <v>3</v>
      </c>
      <c r="K33" s="114"/>
      <c r="L33" s="114"/>
      <c r="M33" s="78">
        <f t="shared" si="5"/>
        <v>0</v>
      </c>
      <c r="N33" s="114"/>
    </row>
    <row r="34" spans="2:14">
      <c r="B34" s="68"/>
      <c r="C34" s="68" t="s">
        <v>1</v>
      </c>
      <c r="D34" s="77"/>
      <c r="E34" s="70">
        <v>3</v>
      </c>
      <c r="F34" s="123"/>
      <c r="G34" s="123"/>
      <c r="H34" s="64">
        <f t="shared" si="6"/>
        <v>0</v>
      </c>
      <c r="I34" s="65"/>
      <c r="J34" s="64">
        <f t="shared" si="2"/>
        <v>0</v>
      </c>
      <c r="K34" s="114"/>
      <c r="L34" s="114"/>
      <c r="M34" s="78">
        <f t="shared" si="5"/>
        <v>0</v>
      </c>
      <c r="N34" s="114"/>
    </row>
    <row r="35" spans="2:14">
      <c r="B35" s="68"/>
      <c r="C35" s="68"/>
      <c r="D35" s="77"/>
      <c r="E35" s="70">
        <v>2</v>
      </c>
      <c r="F35" s="123"/>
      <c r="G35" s="123"/>
      <c r="H35" s="64">
        <f t="shared" si="6"/>
        <v>0</v>
      </c>
      <c r="I35" s="65"/>
      <c r="J35" s="64">
        <f t="shared" si="2"/>
        <v>0</v>
      </c>
      <c r="K35" s="114"/>
      <c r="L35" s="114"/>
      <c r="M35" s="78">
        <f t="shared" si="5"/>
        <v>0</v>
      </c>
      <c r="N35" s="114"/>
    </row>
    <row r="36" spans="2:14">
      <c r="B36" s="73"/>
      <c r="C36" s="73"/>
      <c r="D36" s="77"/>
      <c r="E36" s="74">
        <v>1</v>
      </c>
      <c r="F36" s="123"/>
      <c r="G36" s="123"/>
      <c r="H36" s="64">
        <f t="shared" si="6"/>
        <v>0</v>
      </c>
      <c r="I36" s="123">
        <v>20</v>
      </c>
      <c r="J36" s="64">
        <f>H36+I36</f>
        <v>20</v>
      </c>
      <c r="K36" s="114"/>
      <c r="L36" s="114">
        <v>1</v>
      </c>
      <c r="M36" s="78">
        <f t="shared" si="5"/>
        <v>1</v>
      </c>
      <c r="N36" s="114">
        <v>1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605</v>
      </c>
      <c r="G37" s="64">
        <f t="shared" si="7"/>
        <v>0</v>
      </c>
      <c r="H37" s="80">
        <f t="shared" si="7"/>
        <v>605</v>
      </c>
      <c r="I37" s="81">
        <f t="shared" si="7"/>
        <v>20</v>
      </c>
      <c r="J37" s="75">
        <f t="shared" si="7"/>
        <v>625</v>
      </c>
      <c r="K37" s="76">
        <f t="shared" si="7"/>
        <v>103</v>
      </c>
      <c r="L37" s="64">
        <f t="shared" si="7"/>
        <v>18</v>
      </c>
      <c r="M37" s="75">
        <f t="shared" si="7"/>
        <v>121</v>
      </c>
      <c r="N37" s="76">
        <f t="shared" si="7"/>
        <v>24</v>
      </c>
    </row>
    <row r="38" spans="2:14">
      <c r="B38" s="74"/>
      <c r="C38" s="74"/>
      <c r="D38" s="82"/>
      <c r="E38" s="70">
        <v>13</v>
      </c>
      <c r="F38" s="123">
        <v>3</v>
      </c>
      <c r="G38" s="65"/>
      <c r="H38" s="64">
        <f t="shared" si="6"/>
        <v>3</v>
      </c>
      <c r="I38" s="65"/>
      <c r="J38" s="64">
        <f t="shared" si="2"/>
        <v>3</v>
      </c>
      <c r="K38" s="79"/>
      <c r="L38" s="79">
        <v>1</v>
      </c>
      <c r="M38" s="78">
        <f>K38+L38</f>
        <v>1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125">
        <v>2</v>
      </c>
      <c r="J50" s="83">
        <f t="shared" si="2"/>
        <v>2</v>
      </c>
      <c r="K50" s="79"/>
      <c r="L50" s="79"/>
      <c r="M50" s="84">
        <f t="shared" si="8"/>
        <v>0</v>
      </c>
      <c r="N50" s="79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3</v>
      </c>
      <c r="G51" s="64">
        <f t="shared" si="9"/>
        <v>0</v>
      </c>
      <c r="H51" s="64">
        <f t="shared" si="9"/>
        <v>3</v>
      </c>
      <c r="I51" s="64">
        <f t="shared" si="9"/>
        <v>2</v>
      </c>
      <c r="J51" s="64">
        <f t="shared" si="9"/>
        <v>5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1301</v>
      </c>
      <c r="G53" s="85">
        <f t="shared" ref="G53:J53" si="10">+G23+G37+G51+G52</f>
        <v>1</v>
      </c>
      <c r="H53" s="85">
        <f t="shared" si="10"/>
        <v>1302</v>
      </c>
      <c r="I53" s="85">
        <f t="shared" si="10"/>
        <v>42</v>
      </c>
      <c r="J53" s="85">
        <f t="shared" si="10"/>
        <v>1344</v>
      </c>
      <c r="K53" s="85">
        <f>+K23+K37+K51+K52</f>
        <v>203</v>
      </c>
      <c r="L53" s="85">
        <f t="shared" ref="L53:N53" si="11">+L23+L37+L51+L52</f>
        <v>29</v>
      </c>
      <c r="M53" s="85">
        <f t="shared" si="11"/>
        <v>232</v>
      </c>
      <c r="N53" s="85">
        <f t="shared" si="11"/>
        <v>38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65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121</v>
      </c>
      <c r="G10" s="65">
        <v>0</v>
      </c>
      <c r="H10" s="64">
        <f>F10+G10</f>
        <v>121</v>
      </c>
      <c r="I10" s="65">
        <v>0</v>
      </c>
      <c r="J10" s="64">
        <f>H10+I10</f>
        <v>121</v>
      </c>
      <c r="K10" s="79">
        <v>29</v>
      </c>
      <c r="L10" s="79">
        <v>3</v>
      </c>
      <c r="M10" s="67">
        <f t="shared" ref="M10:M12" si="0">K10+L10</f>
        <v>32</v>
      </c>
      <c r="N10" s="79">
        <v>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16</v>
      </c>
      <c r="G11" s="65">
        <v>0</v>
      </c>
      <c r="H11" s="64">
        <f t="shared" ref="H11:H22" si="1">F11+G11</f>
        <v>16</v>
      </c>
      <c r="I11" s="65">
        <v>0</v>
      </c>
      <c r="J11" s="64">
        <f t="shared" ref="J11:J50" si="2">H11+I11</f>
        <v>16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9</v>
      </c>
      <c r="G12" s="65">
        <v>0</v>
      </c>
      <c r="H12" s="64">
        <f t="shared" si="1"/>
        <v>9</v>
      </c>
      <c r="I12" s="65">
        <v>0</v>
      </c>
      <c r="J12" s="64">
        <f t="shared" si="2"/>
        <v>9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25</v>
      </c>
      <c r="G13" s="65">
        <v>0</v>
      </c>
      <c r="H13" s="64">
        <f t="shared" si="1"/>
        <v>25</v>
      </c>
      <c r="I13" s="65">
        <v>0</v>
      </c>
      <c r="J13" s="64">
        <f t="shared" si="2"/>
        <v>25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3</v>
      </c>
      <c r="G14" s="65">
        <v>0</v>
      </c>
      <c r="H14" s="64">
        <f t="shared" si="1"/>
        <v>3</v>
      </c>
      <c r="I14" s="65">
        <v>0</v>
      </c>
      <c r="J14" s="64">
        <f t="shared" si="2"/>
        <v>3</v>
      </c>
      <c r="K14" s="79">
        <v>0</v>
      </c>
      <c r="L14" s="79">
        <v>0</v>
      </c>
      <c r="M14" s="67">
        <f t="shared" ref="M14:M22" si="3">K14+L14</f>
        <v>0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4</v>
      </c>
      <c r="G15" s="65">
        <v>0</v>
      </c>
      <c r="H15" s="64">
        <f t="shared" si="1"/>
        <v>4</v>
      </c>
      <c r="I15" s="65">
        <v>0</v>
      </c>
      <c r="J15" s="64">
        <f t="shared" si="2"/>
        <v>4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3</v>
      </c>
      <c r="G16" s="65">
        <v>0</v>
      </c>
      <c r="H16" s="64">
        <f t="shared" si="1"/>
        <v>3</v>
      </c>
      <c r="I16" s="65">
        <v>0</v>
      </c>
      <c r="J16" s="64">
        <f t="shared" si="2"/>
        <v>3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2</v>
      </c>
      <c r="G17" s="65">
        <v>0</v>
      </c>
      <c r="H17" s="64">
        <f t="shared" si="1"/>
        <v>2</v>
      </c>
      <c r="I17" s="65">
        <v>0</v>
      </c>
      <c r="J17" s="64">
        <f t="shared" si="2"/>
        <v>2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3</v>
      </c>
      <c r="G18" s="65">
        <v>0</v>
      </c>
      <c r="H18" s="64">
        <f t="shared" si="1"/>
        <v>3</v>
      </c>
      <c r="I18" s="65">
        <v>0</v>
      </c>
      <c r="J18" s="64">
        <f t="shared" si="2"/>
        <v>3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1</v>
      </c>
      <c r="G19" s="65">
        <v>0</v>
      </c>
      <c r="H19" s="64">
        <f t="shared" si="1"/>
        <v>1</v>
      </c>
      <c r="I19" s="65">
        <v>0</v>
      </c>
      <c r="J19" s="64">
        <f t="shared" si="2"/>
        <v>1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</v>
      </c>
      <c r="H20" s="64">
        <f t="shared" si="1"/>
        <v>1</v>
      </c>
      <c r="I20" s="65">
        <v>0</v>
      </c>
      <c r="J20" s="64">
        <f t="shared" si="2"/>
        <v>1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6</v>
      </c>
      <c r="H22" s="64">
        <f t="shared" si="1"/>
        <v>6</v>
      </c>
      <c r="I22" s="65">
        <v>1</v>
      </c>
      <c r="J22" s="64">
        <f t="shared" si="2"/>
        <v>7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187</v>
      </c>
      <c r="G23" s="64">
        <f>SUM(G10:G22)</f>
        <v>7</v>
      </c>
      <c r="H23" s="75">
        <f>SUM(H10:H22)</f>
        <v>194</v>
      </c>
      <c r="I23" s="64">
        <f t="shared" ref="I23:N23" si="4">SUM(I10:I22)</f>
        <v>1</v>
      </c>
      <c r="J23" s="75">
        <f>SUM(J10:J22)</f>
        <v>195</v>
      </c>
      <c r="K23" s="76">
        <f>SUM(K10:K22)</f>
        <v>30</v>
      </c>
      <c r="L23" s="76">
        <f>SUM(L10:L22)</f>
        <v>3</v>
      </c>
      <c r="M23" s="64">
        <f t="shared" si="4"/>
        <v>33</v>
      </c>
      <c r="N23" s="64">
        <f t="shared" si="4"/>
        <v>3</v>
      </c>
    </row>
    <row r="24" spans="2:14">
      <c r="B24" s="68"/>
      <c r="C24" s="68"/>
      <c r="D24" s="77"/>
      <c r="E24" s="73">
        <v>13</v>
      </c>
      <c r="F24" s="65">
        <v>239</v>
      </c>
      <c r="G24" s="65">
        <v>0</v>
      </c>
      <c r="H24" s="64">
        <f>F24+G24</f>
        <v>239</v>
      </c>
      <c r="I24" s="65">
        <v>0</v>
      </c>
      <c r="J24" s="64">
        <f t="shared" si="2"/>
        <v>239</v>
      </c>
      <c r="K24" s="79">
        <v>45</v>
      </c>
      <c r="L24" s="79">
        <v>15</v>
      </c>
      <c r="M24" s="78">
        <f t="shared" ref="M24:M36" si="5">K24+L24</f>
        <v>60</v>
      </c>
      <c r="N24" s="79">
        <v>21</v>
      </c>
    </row>
    <row r="25" spans="2:14">
      <c r="B25" s="68"/>
      <c r="C25" s="68" t="s">
        <v>0</v>
      </c>
      <c r="D25" s="77"/>
      <c r="E25" s="70">
        <v>12</v>
      </c>
      <c r="F25" s="65">
        <v>16</v>
      </c>
      <c r="G25" s="65">
        <v>0</v>
      </c>
      <c r="H25" s="64">
        <f t="shared" ref="H25:H50" si="6">F25+G25</f>
        <v>16</v>
      </c>
      <c r="I25" s="65">
        <v>0</v>
      </c>
      <c r="J25" s="64">
        <f t="shared" si="2"/>
        <v>16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7</v>
      </c>
      <c r="G26" s="65">
        <v>0</v>
      </c>
      <c r="H26" s="64">
        <f t="shared" si="6"/>
        <v>7</v>
      </c>
      <c r="I26" s="65">
        <v>0</v>
      </c>
      <c r="J26" s="64">
        <f t="shared" si="2"/>
        <v>7</v>
      </c>
      <c r="K26" s="79">
        <v>2</v>
      </c>
      <c r="L26" s="79">
        <v>0</v>
      </c>
      <c r="M26" s="78">
        <f t="shared" si="5"/>
        <v>2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25</v>
      </c>
      <c r="G27" s="65">
        <v>0</v>
      </c>
      <c r="H27" s="64">
        <f t="shared" si="6"/>
        <v>25</v>
      </c>
      <c r="I27" s="65">
        <v>0</v>
      </c>
      <c r="J27" s="64">
        <f t="shared" si="2"/>
        <v>25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8</v>
      </c>
      <c r="G28" s="65">
        <v>0</v>
      </c>
      <c r="H28" s="64">
        <f t="shared" si="6"/>
        <v>8</v>
      </c>
      <c r="I28" s="65">
        <v>0</v>
      </c>
      <c r="J28" s="64">
        <f t="shared" si="2"/>
        <v>8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11</v>
      </c>
      <c r="G29" s="65">
        <v>0</v>
      </c>
      <c r="H29" s="64">
        <f t="shared" si="6"/>
        <v>11</v>
      </c>
      <c r="I29" s="65">
        <v>0</v>
      </c>
      <c r="J29" s="64">
        <f t="shared" si="2"/>
        <v>11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4</v>
      </c>
      <c r="G30" s="65">
        <v>0</v>
      </c>
      <c r="H30" s="64">
        <f t="shared" si="6"/>
        <v>4</v>
      </c>
      <c r="I30" s="65">
        <v>0</v>
      </c>
      <c r="J30" s="64">
        <f t="shared" si="2"/>
        <v>4</v>
      </c>
      <c r="K30" s="79">
        <v>0</v>
      </c>
      <c r="L30" s="79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5</v>
      </c>
      <c r="G31" s="65">
        <v>0</v>
      </c>
      <c r="H31" s="64">
        <f t="shared" si="6"/>
        <v>5</v>
      </c>
      <c r="I31" s="65">
        <v>0</v>
      </c>
      <c r="J31" s="64">
        <f t="shared" si="2"/>
        <v>5</v>
      </c>
      <c r="K31" s="79">
        <v>0</v>
      </c>
      <c r="L31" s="79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5">
        <v>4</v>
      </c>
      <c r="G32" s="65">
        <v>0</v>
      </c>
      <c r="H32" s="64">
        <f t="shared" si="6"/>
        <v>4</v>
      </c>
      <c r="I32" s="65">
        <v>0</v>
      </c>
      <c r="J32" s="64">
        <f t="shared" si="2"/>
        <v>4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4</v>
      </c>
      <c r="G33" s="65">
        <v>0</v>
      </c>
      <c r="H33" s="64">
        <f t="shared" si="6"/>
        <v>4</v>
      </c>
      <c r="I33" s="65">
        <v>0</v>
      </c>
      <c r="J33" s="64">
        <f t="shared" si="2"/>
        <v>4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0</v>
      </c>
      <c r="H34" s="64">
        <f t="shared" si="6"/>
        <v>0</v>
      </c>
      <c r="I34" s="65">
        <v>0</v>
      </c>
      <c r="J34" s="64">
        <f t="shared" si="2"/>
        <v>0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0</v>
      </c>
      <c r="H35" s="64">
        <f t="shared" si="6"/>
        <v>0</v>
      </c>
      <c r="I35" s="65">
        <v>0</v>
      </c>
      <c r="J35" s="64">
        <f t="shared" si="2"/>
        <v>0</v>
      </c>
      <c r="K35" s="79">
        <v>0</v>
      </c>
      <c r="L35" s="79">
        <v>1</v>
      </c>
      <c r="M35" s="78">
        <f t="shared" si="5"/>
        <v>1</v>
      </c>
      <c r="N35" s="79">
        <v>2</v>
      </c>
    </row>
    <row r="36" spans="2:14">
      <c r="B36" s="73"/>
      <c r="C36" s="73"/>
      <c r="D36" s="77"/>
      <c r="E36" s="74">
        <v>1</v>
      </c>
      <c r="F36" s="65">
        <v>0</v>
      </c>
      <c r="G36" s="65">
        <v>0</v>
      </c>
      <c r="H36" s="64">
        <f t="shared" si="6"/>
        <v>0</v>
      </c>
      <c r="I36" s="65">
        <v>11</v>
      </c>
      <c r="J36" s="64">
        <f>H36+I36</f>
        <v>11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323</v>
      </c>
      <c r="G37" s="64">
        <f t="shared" si="7"/>
        <v>0</v>
      </c>
      <c r="H37" s="80">
        <f t="shared" si="7"/>
        <v>323</v>
      </c>
      <c r="I37" s="81">
        <f t="shared" si="7"/>
        <v>11</v>
      </c>
      <c r="J37" s="75">
        <f t="shared" si="7"/>
        <v>334</v>
      </c>
      <c r="K37" s="76">
        <f t="shared" si="7"/>
        <v>48</v>
      </c>
      <c r="L37" s="64">
        <f t="shared" si="7"/>
        <v>17</v>
      </c>
      <c r="M37" s="75">
        <f t="shared" si="7"/>
        <v>65</v>
      </c>
      <c r="N37" s="76">
        <f t="shared" si="7"/>
        <v>24</v>
      </c>
    </row>
    <row r="38" spans="2:14">
      <c r="B38" s="74"/>
      <c r="C38" s="74"/>
      <c r="D38" s="82"/>
      <c r="E38" s="70">
        <v>13</v>
      </c>
      <c r="F38" s="65">
        <v>2</v>
      </c>
      <c r="G38" s="65">
        <v>0</v>
      </c>
      <c r="H38" s="64">
        <f t="shared" si="6"/>
        <v>2</v>
      </c>
      <c r="I38" s="65">
        <v>0</v>
      </c>
      <c r="J38" s="64">
        <f t="shared" si="2"/>
        <v>2</v>
      </c>
      <c r="K38" s="79">
        <v>0</v>
      </c>
      <c r="L38" s="79">
        <v>1</v>
      </c>
      <c r="M38" s="78">
        <f>K38+L38</f>
        <v>1</v>
      </c>
      <c r="N38" s="79">
        <v>2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1</v>
      </c>
      <c r="J50" s="83">
        <f t="shared" si="2"/>
        <v>1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1</v>
      </c>
      <c r="J51" s="64">
        <f t="shared" si="9"/>
        <v>3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512</v>
      </c>
      <c r="G53" s="85">
        <f t="shared" ref="G53:J53" si="10">+G23+G37+G51+G52</f>
        <v>7</v>
      </c>
      <c r="H53" s="85">
        <f t="shared" si="10"/>
        <v>519</v>
      </c>
      <c r="I53" s="85">
        <f t="shared" si="10"/>
        <v>13</v>
      </c>
      <c r="J53" s="85">
        <f t="shared" si="10"/>
        <v>532</v>
      </c>
      <c r="K53" s="85">
        <f>+K23+K37+K51+K52</f>
        <v>78</v>
      </c>
      <c r="L53" s="85">
        <f t="shared" ref="L53:N53" si="11">+L23+L37+L51+L52</f>
        <v>21</v>
      </c>
      <c r="M53" s="85">
        <f t="shared" si="11"/>
        <v>99</v>
      </c>
      <c r="N53" s="85">
        <f t="shared" si="11"/>
        <v>29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48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49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89">
        <v>89</v>
      </c>
      <c r="G10" s="89">
        <v>0</v>
      </c>
      <c r="H10" s="64">
        <f>F10+G10</f>
        <v>89</v>
      </c>
      <c r="I10" s="90">
        <v>0</v>
      </c>
      <c r="J10" s="64">
        <f>H10+I10</f>
        <v>89</v>
      </c>
      <c r="K10" s="91">
        <v>32</v>
      </c>
      <c r="L10" s="91">
        <v>5</v>
      </c>
      <c r="M10" s="67">
        <f t="shared" ref="M10:M12" si="0">K10+L10</f>
        <v>37</v>
      </c>
      <c r="N10" s="92">
        <v>10</v>
      </c>
    </row>
    <row r="11" spans="2:14">
      <c r="B11" s="68" t="s">
        <v>1</v>
      </c>
      <c r="C11" s="69" t="s">
        <v>0</v>
      </c>
      <c r="D11" s="61"/>
      <c r="E11" s="70">
        <v>12</v>
      </c>
      <c r="F11" s="89">
        <v>6</v>
      </c>
      <c r="G11" s="89">
        <v>0</v>
      </c>
      <c r="H11" s="64">
        <f t="shared" ref="H11:H22" si="1">F11+G11</f>
        <v>6</v>
      </c>
      <c r="I11" s="90">
        <v>0</v>
      </c>
      <c r="J11" s="64">
        <f t="shared" ref="J11:J50" si="2">H11+I11</f>
        <v>6</v>
      </c>
      <c r="K11" s="91">
        <v>0</v>
      </c>
      <c r="L11" s="91">
        <v>0</v>
      </c>
      <c r="M11" s="67">
        <f t="shared" si="0"/>
        <v>0</v>
      </c>
      <c r="N11" s="92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9">
        <v>0</v>
      </c>
      <c r="G12" s="89">
        <v>0</v>
      </c>
      <c r="H12" s="64">
        <f t="shared" si="1"/>
        <v>0</v>
      </c>
      <c r="I12" s="90">
        <v>0</v>
      </c>
      <c r="J12" s="64">
        <f t="shared" si="2"/>
        <v>0</v>
      </c>
      <c r="K12" s="91">
        <v>0</v>
      </c>
      <c r="L12" s="91">
        <v>0</v>
      </c>
      <c r="M12" s="67">
        <f t="shared" si="0"/>
        <v>0</v>
      </c>
      <c r="N12" s="92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9">
        <v>14</v>
      </c>
      <c r="G13" s="89">
        <v>0</v>
      </c>
      <c r="H13" s="64">
        <f t="shared" si="1"/>
        <v>14</v>
      </c>
      <c r="I13" s="90">
        <v>0</v>
      </c>
      <c r="J13" s="64">
        <f t="shared" si="2"/>
        <v>14</v>
      </c>
      <c r="K13" s="91">
        <v>0</v>
      </c>
      <c r="L13" s="91">
        <v>0</v>
      </c>
      <c r="M13" s="67">
        <f>K13+L13</f>
        <v>0</v>
      </c>
      <c r="N13" s="92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89">
        <v>3</v>
      </c>
      <c r="G14" s="89">
        <v>0</v>
      </c>
      <c r="H14" s="64">
        <f t="shared" si="1"/>
        <v>3</v>
      </c>
      <c r="I14" s="90">
        <v>0</v>
      </c>
      <c r="J14" s="64">
        <f t="shared" si="2"/>
        <v>3</v>
      </c>
      <c r="K14" s="91">
        <v>0</v>
      </c>
      <c r="L14" s="91">
        <v>0</v>
      </c>
      <c r="M14" s="67">
        <f t="shared" ref="M14:M22" si="3">K14+L14</f>
        <v>0</v>
      </c>
      <c r="N14" s="92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9">
        <v>8</v>
      </c>
      <c r="G15" s="89">
        <v>0</v>
      </c>
      <c r="H15" s="64">
        <f t="shared" si="1"/>
        <v>8</v>
      </c>
      <c r="I15" s="90">
        <v>0</v>
      </c>
      <c r="J15" s="64">
        <f t="shared" si="2"/>
        <v>8</v>
      </c>
      <c r="K15" s="91">
        <v>0</v>
      </c>
      <c r="L15" s="91">
        <v>0</v>
      </c>
      <c r="M15" s="67">
        <f t="shared" si="3"/>
        <v>0</v>
      </c>
      <c r="N15" s="92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9">
        <v>5</v>
      </c>
      <c r="G16" s="89">
        <v>0</v>
      </c>
      <c r="H16" s="64">
        <f t="shared" si="1"/>
        <v>5</v>
      </c>
      <c r="I16" s="90">
        <v>0</v>
      </c>
      <c r="J16" s="64">
        <f t="shared" si="2"/>
        <v>5</v>
      </c>
      <c r="K16" s="91">
        <v>0</v>
      </c>
      <c r="L16" s="91">
        <v>0</v>
      </c>
      <c r="M16" s="67">
        <f t="shared" si="3"/>
        <v>0</v>
      </c>
      <c r="N16" s="92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9">
        <v>1</v>
      </c>
      <c r="G17" s="89">
        <v>0</v>
      </c>
      <c r="H17" s="64">
        <f t="shared" si="1"/>
        <v>1</v>
      </c>
      <c r="I17" s="90">
        <v>0</v>
      </c>
      <c r="J17" s="64">
        <f t="shared" si="2"/>
        <v>1</v>
      </c>
      <c r="K17" s="91">
        <v>0</v>
      </c>
      <c r="L17" s="91">
        <v>0</v>
      </c>
      <c r="M17" s="67">
        <f t="shared" si="3"/>
        <v>0</v>
      </c>
      <c r="N17" s="92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9">
        <v>2</v>
      </c>
      <c r="G18" s="89">
        <v>0</v>
      </c>
      <c r="H18" s="64">
        <f t="shared" si="1"/>
        <v>2</v>
      </c>
      <c r="I18" s="90">
        <v>0</v>
      </c>
      <c r="J18" s="64">
        <f t="shared" si="2"/>
        <v>2</v>
      </c>
      <c r="K18" s="91">
        <v>0</v>
      </c>
      <c r="L18" s="91">
        <v>0</v>
      </c>
      <c r="M18" s="67">
        <f t="shared" si="3"/>
        <v>0</v>
      </c>
      <c r="N18" s="92">
        <v>0</v>
      </c>
    </row>
    <row r="19" spans="2:14">
      <c r="B19" s="68"/>
      <c r="C19" s="69"/>
      <c r="D19" s="72" t="s">
        <v>12</v>
      </c>
      <c r="E19" s="70">
        <v>4</v>
      </c>
      <c r="F19" s="89">
        <v>1</v>
      </c>
      <c r="G19" s="89">
        <v>0</v>
      </c>
      <c r="H19" s="64">
        <f t="shared" si="1"/>
        <v>1</v>
      </c>
      <c r="I19" s="90">
        <v>0</v>
      </c>
      <c r="J19" s="64">
        <f t="shared" si="2"/>
        <v>1</v>
      </c>
      <c r="K19" s="91">
        <v>0</v>
      </c>
      <c r="L19" s="91">
        <v>0</v>
      </c>
      <c r="M19" s="67">
        <f t="shared" si="3"/>
        <v>0</v>
      </c>
      <c r="N19" s="92">
        <v>0</v>
      </c>
    </row>
    <row r="20" spans="2:14">
      <c r="B20" s="68"/>
      <c r="C20" s="69" t="s">
        <v>1</v>
      </c>
      <c r="D20" s="61"/>
      <c r="E20" s="70">
        <v>3</v>
      </c>
      <c r="F20" s="89">
        <v>3</v>
      </c>
      <c r="G20" s="89">
        <v>0</v>
      </c>
      <c r="H20" s="64">
        <f t="shared" si="1"/>
        <v>3</v>
      </c>
      <c r="I20" s="90">
        <v>0</v>
      </c>
      <c r="J20" s="64">
        <f t="shared" si="2"/>
        <v>3</v>
      </c>
      <c r="K20" s="91">
        <v>0</v>
      </c>
      <c r="L20" s="91">
        <v>0</v>
      </c>
      <c r="M20" s="67">
        <f t="shared" si="3"/>
        <v>0</v>
      </c>
      <c r="N20" s="92">
        <v>0</v>
      </c>
    </row>
    <row r="21" spans="2:14">
      <c r="B21" s="68"/>
      <c r="C21" s="69"/>
      <c r="D21" s="61"/>
      <c r="E21" s="70">
        <v>2</v>
      </c>
      <c r="F21" s="89">
        <v>0</v>
      </c>
      <c r="G21" s="89">
        <v>1</v>
      </c>
      <c r="H21" s="64">
        <f t="shared" si="1"/>
        <v>1</v>
      </c>
      <c r="I21" s="90">
        <v>0</v>
      </c>
      <c r="J21" s="64">
        <f t="shared" si="2"/>
        <v>1</v>
      </c>
      <c r="K21" s="91">
        <v>0</v>
      </c>
      <c r="L21" s="91">
        <v>0</v>
      </c>
      <c r="M21" s="67">
        <f t="shared" si="3"/>
        <v>0</v>
      </c>
      <c r="N21" s="92">
        <v>0</v>
      </c>
    </row>
    <row r="22" spans="2:14">
      <c r="B22" s="73"/>
      <c r="C22" s="71"/>
      <c r="D22" s="61"/>
      <c r="E22" s="74">
        <v>1</v>
      </c>
      <c r="F22" s="89">
        <v>0</v>
      </c>
      <c r="G22" s="89">
        <v>9</v>
      </c>
      <c r="H22" s="64">
        <f t="shared" si="1"/>
        <v>9</v>
      </c>
      <c r="I22" s="90">
        <v>0</v>
      </c>
      <c r="J22" s="64">
        <f t="shared" si="2"/>
        <v>9</v>
      </c>
      <c r="K22" s="91">
        <v>0</v>
      </c>
      <c r="L22" s="91">
        <v>0</v>
      </c>
      <c r="M22" s="67">
        <f t="shared" si="3"/>
        <v>0</v>
      </c>
      <c r="N22" s="92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132</v>
      </c>
      <c r="G23" s="64">
        <f>SUM(G10:G22)</f>
        <v>10</v>
      </c>
      <c r="H23" s="75">
        <f>SUM(H10:H22)</f>
        <v>142</v>
      </c>
      <c r="I23" s="64">
        <f t="shared" ref="I23:N23" si="4">SUM(I10:I22)</f>
        <v>0</v>
      </c>
      <c r="J23" s="75">
        <f>SUM(J10:J22)</f>
        <v>142</v>
      </c>
      <c r="K23" s="76">
        <f>SUM(K10:K22)</f>
        <v>32</v>
      </c>
      <c r="L23" s="76">
        <f>SUM(L10:L22)</f>
        <v>5</v>
      </c>
      <c r="M23" s="64">
        <f t="shared" si="4"/>
        <v>37</v>
      </c>
      <c r="N23" s="64">
        <f t="shared" si="4"/>
        <v>10</v>
      </c>
    </row>
    <row r="24" spans="2:14">
      <c r="B24" s="68"/>
      <c r="C24" s="68"/>
      <c r="D24" s="77"/>
      <c r="E24" s="73">
        <v>13</v>
      </c>
      <c r="F24" s="93">
        <v>205</v>
      </c>
      <c r="G24" s="93">
        <v>0</v>
      </c>
      <c r="H24" s="64">
        <f>F24+G24</f>
        <v>205</v>
      </c>
      <c r="I24" s="94">
        <v>0</v>
      </c>
      <c r="J24" s="64">
        <f t="shared" si="2"/>
        <v>205</v>
      </c>
      <c r="K24" s="95">
        <v>38</v>
      </c>
      <c r="L24" s="95">
        <v>14</v>
      </c>
      <c r="M24" s="78">
        <f t="shared" ref="M24:M36" si="5">K24+L24</f>
        <v>52</v>
      </c>
      <c r="N24" s="96">
        <v>18</v>
      </c>
    </row>
    <row r="25" spans="2:14">
      <c r="B25" s="68"/>
      <c r="C25" s="68" t="s">
        <v>0</v>
      </c>
      <c r="D25" s="77"/>
      <c r="E25" s="70">
        <v>12</v>
      </c>
      <c r="F25" s="93">
        <v>9</v>
      </c>
      <c r="G25" s="93">
        <v>0</v>
      </c>
      <c r="H25" s="64">
        <f t="shared" ref="H25:H50" si="6">F25+G25</f>
        <v>9</v>
      </c>
      <c r="I25" s="94">
        <v>0</v>
      </c>
      <c r="J25" s="64">
        <f t="shared" si="2"/>
        <v>9</v>
      </c>
      <c r="K25" s="95">
        <v>0</v>
      </c>
      <c r="L25" s="95">
        <v>0</v>
      </c>
      <c r="M25" s="78">
        <f t="shared" si="5"/>
        <v>0</v>
      </c>
      <c r="N25" s="96">
        <v>0</v>
      </c>
    </row>
    <row r="26" spans="2:14">
      <c r="B26" s="68" t="s">
        <v>7</v>
      </c>
      <c r="C26" s="73"/>
      <c r="D26" s="77"/>
      <c r="E26" s="70">
        <v>11</v>
      </c>
      <c r="F26" s="93">
        <v>2</v>
      </c>
      <c r="G26" s="93">
        <v>0</v>
      </c>
      <c r="H26" s="64">
        <f t="shared" si="6"/>
        <v>2</v>
      </c>
      <c r="I26" s="94">
        <v>0</v>
      </c>
      <c r="J26" s="64">
        <f t="shared" si="2"/>
        <v>2</v>
      </c>
      <c r="K26" s="95">
        <v>0</v>
      </c>
      <c r="L26" s="95">
        <v>0</v>
      </c>
      <c r="M26" s="78">
        <f t="shared" si="5"/>
        <v>0</v>
      </c>
      <c r="N26" s="96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93">
        <v>7</v>
      </c>
      <c r="G27" s="93">
        <v>0</v>
      </c>
      <c r="H27" s="64">
        <f t="shared" si="6"/>
        <v>7</v>
      </c>
      <c r="I27" s="94">
        <v>0</v>
      </c>
      <c r="J27" s="64">
        <f t="shared" si="2"/>
        <v>7</v>
      </c>
      <c r="K27" s="95">
        <v>0</v>
      </c>
      <c r="L27" s="95">
        <v>1</v>
      </c>
      <c r="M27" s="78">
        <f t="shared" si="5"/>
        <v>1</v>
      </c>
      <c r="N27" s="96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93">
        <v>3</v>
      </c>
      <c r="G28" s="93">
        <v>0</v>
      </c>
      <c r="H28" s="64">
        <f t="shared" si="6"/>
        <v>3</v>
      </c>
      <c r="I28" s="94">
        <v>0</v>
      </c>
      <c r="J28" s="64">
        <f t="shared" si="2"/>
        <v>3</v>
      </c>
      <c r="K28" s="95">
        <v>0</v>
      </c>
      <c r="L28" s="95">
        <v>0</v>
      </c>
      <c r="M28" s="78">
        <f t="shared" si="5"/>
        <v>0</v>
      </c>
      <c r="N28" s="96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93">
        <v>12</v>
      </c>
      <c r="G29" s="93">
        <v>0</v>
      </c>
      <c r="H29" s="64">
        <f t="shared" si="6"/>
        <v>12</v>
      </c>
      <c r="I29" s="94">
        <v>0</v>
      </c>
      <c r="J29" s="64">
        <f t="shared" si="2"/>
        <v>12</v>
      </c>
      <c r="K29" s="95">
        <v>0</v>
      </c>
      <c r="L29" s="95">
        <v>0</v>
      </c>
      <c r="M29" s="78">
        <f t="shared" si="5"/>
        <v>0</v>
      </c>
      <c r="N29" s="96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93">
        <v>6</v>
      </c>
      <c r="G30" s="93">
        <v>0</v>
      </c>
      <c r="H30" s="64">
        <f t="shared" si="6"/>
        <v>6</v>
      </c>
      <c r="I30" s="94">
        <v>0</v>
      </c>
      <c r="J30" s="64">
        <f t="shared" si="2"/>
        <v>6</v>
      </c>
      <c r="K30" s="95">
        <v>0</v>
      </c>
      <c r="L30" s="95">
        <v>0</v>
      </c>
      <c r="M30" s="78">
        <f t="shared" si="5"/>
        <v>0</v>
      </c>
      <c r="N30" s="96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93"/>
      <c r="G31" s="93">
        <v>0</v>
      </c>
      <c r="H31" s="64">
        <f t="shared" si="6"/>
        <v>0</v>
      </c>
      <c r="I31" s="94">
        <v>0</v>
      </c>
      <c r="J31" s="64">
        <f t="shared" si="2"/>
        <v>0</v>
      </c>
      <c r="K31" s="95">
        <v>0</v>
      </c>
      <c r="L31" s="95">
        <v>0</v>
      </c>
      <c r="M31" s="78">
        <f t="shared" si="5"/>
        <v>0</v>
      </c>
      <c r="N31" s="96">
        <v>0</v>
      </c>
    </row>
    <row r="32" spans="2:14">
      <c r="B32" s="68" t="s">
        <v>9</v>
      </c>
      <c r="C32" s="74"/>
      <c r="D32" s="77"/>
      <c r="E32" s="70">
        <v>5</v>
      </c>
      <c r="F32" s="93">
        <v>2</v>
      </c>
      <c r="G32" s="93">
        <v>0</v>
      </c>
      <c r="H32" s="64">
        <f t="shared" si="6"/>
        <v>2</v>
      </c>
      <c r="I32" s="94">
        <v>0</v>
      </c>
      <c r="J32" s="64">
        <f t="shared" si="2"/>
        <v>2</v>
      </c>
      <c r="K32" s="95">
        <v>0</v>
      </c>
      <c r="L32" s="95">
        <v>0</v>
      </c>
      <c r="M32" s="78">
        <f t="shared" si="5"/>
        <v>0</v>
      </c>
      <c r="N32" s="96">
        <v>0</v>
      </c>
    </row>
    <row r="33" spans="2:14">
      <c r="B33" s="68"/>
      <c r="C33" s="68"/>
      <c r="D33" s="77"/>
      <c r="E33" s="70">
        <v>4</v>
      </c>
      <c r="F33" s="93">
        <v>3</v>
      </c>
      <c r="G33" s="93">
        <v>0</v>
      </c>
      <c r="H33" s="64">
        <f t="shared" si="6"/>
        <v>3</v>
      </c>
      <c r="I33" s="94">
        <v>0</v>
      </c>
      <c r="J33" s="64">
        <f t="shared" si="2"/>
        <v>3</v>
      </c>
      <c r="K33" s="95">
        <v>0</v>
      </c>
      <c r="L33" s="95">
        <v>0</v>
      </c>
      <c r="M33" s="78">
        <f t="shared" si="5"/>
        <v>0</v>
      </c>
      <c r="N33" s="96">
        <v>0</v>
      </c>
    </row>
    <row r="34" spans="2:14">
      <c r="B34" s="68"/>
      <c r="C34" s="68" t="s">
        <v>1</v>
      </c>
      <c r="D34" s="77"/>
      <c r="E34" s="70">
        <v>3</v>
      </c>
      <c r="F34" s="93">
        <v>0</v>
      </c>
      <c r="G34" s="93">
        <v>0</v>
      </c>
      <c r="H34" s="64">
        <f t="shared" si="6"/>
        <v>0</v>
      </c>
      <c r="I34" s="94">
        <v>0</v>
      </c>
      <c r="J34" s="64">
        <f t="shared" si="2"/>
        <v>0</v>
      </c>
      <c r="K34" s="95">
        <v>0</v>
      </c>
      <c r="L34" s="95">
        <v>0</v>
      </c>
      <c r="M34" s="78">
        <f t="shared" si="5"/>
        <v>0</v>
      </c>
      <c r="N34" s="96">
        <v>0</v>
      </c>
    </row>
    <row r="35" spans="2:14">
      <c r="B35" s="68"/>
      <c r="C35" s="68"/>
      <c r="D35" s="77"/>
      <c r="E35" s="70">
        <v>2</v>
      </c>
      <c r="F35" s="93">
        <v>0</v>
      </c>
      <c r="G35" s="93">
        <v>1</v>
      </c>
      <c r="H35" s="64">
        <f t="shared" si="6"/>
        <v>1</v>
      </c>
      <c r="I35" s="94">
        <v>0</v>
      </c>
      <c r="J35" s="64">
        <f t="shared" si="2"/>
        <v>1</v>
      </c>
      <c r="K35" s="95">
        <v>0</v>
      </c>
      <c r="L35" s="95">
        <v>0</v>
      </c>
      <c r="M35" s="78">
        <f t="shared" si="5"/>
        <v>0</v>
      </c>
      <c r="N35" s="96">
        <v>0</v>
      </c>
    </row>
    <row r="36" spans="2:14">
      <c r="B36" s="73"/>
      <c r="C36" s="73"/>
      <c r="D36" s="77"/>
      <c r="E36" s="74">
        <v>1</v>
      </c>
      <c r="F36" s="93">
        <v>0</v>
      </c>
      <c r="G36" s="93">
        <v>12</v>
      </c>
      <c r="H36" s="64">
        <f t="shared" si="6"/>
        <v>12</v>
      </c>
      <c r="I36" s="94">
        <v>12</v>
      </c>
      <c r="J36" s="64">
        <f>H36+I36</f>
        <v>24</v>
      </c>
      <c r="K36" s="95">
        <v>0</v>
      </c>
      <c r="L36" s="95">
        <v>0</v>
      </c>
      <c r="M36" s="78">
        <f t="shared" si="5"/>
        <v>0</v>
      </c>
      <c r="N36" s="96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249</v>
      </c>
      <c r="G37" s="64">
        <f t="shared" si="7"/>
        <v>13</v>
      </c>
      <c r="H37" s="80">
        <f t="shared" si="7"/>
        <v>262</v>
      </c>
      <c r="I37" s="81">
        <f t="shared" si="7"/>
        <v>12</v>
      </c>
      <c r="J37" s="75">
        <f t="shared" si="7"/>
        <v>274</v>
      </c>
      <c r="K37" s="76">
        <f t="shared" si="7"/>
        <v>38</v>
      </c>
      <c r="L37" s="64">
        <f t="shared" si="7"/>
        <v>15</v>
      </c>
      <c r="M37" s="75">
        <f t="shared" si="7"/>
        <v>53</v>
      </c>
      <c r="N37" s="76">
        <f t="shared" si="7"/>
        <v>20</v>
      </c>
    </row>
    <row r="38" spans="2:14">
      <c r="B38" s="74"/>
      <c r="C38" s="74"/>
      <c r="D38" s="82"/>
      <c r="E38" s="70">
        <v>13</v>
      </c>
      <c r="F38" s="97">
        <v>0</v>
      </c>
      <c r="G38" s="97">
        <v>0</v>
      </c>
      <c r="H38" s="64">
        <f t="shared" si="6"/>
        <v>0</v>
      </c>
      <c r="I38" s="99">
        <v>0</v>
      </c>
      <c r="J38" s="64">
        <f t="shared" si="2"/>
        <v>0</v>
      </c>
      <c r="K38" s="101">
        <v>0</v>
      </c>
      <c r="L38" s="101">
        <v>0</v>
      </c>
      <c r="M38" s="78">
        <f>K38+L38</f>
        <v>0</v>
      </c>
      <c r="N38" s="103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97">
        <v>0</v>
      </c>
      <c r="G39" s="97">
        <v>0</v>
      </c>
      <c r="H39" s="64">
        <f t="shared" si="6"/>
        <v>0</v>
      </c>
      <c r="I39" s="99">
        <v>0</v>
      </c>
      <c r="J39" s="64">
        <f t="shared" si="2"/>
        <v>0</v>
      </c>
      <c r="K39" s="101">
        <v>0</v>
      </c>
      <c r="L39" s="101">
        <v>0</v>
      </c>
      <c r="M39" s="78">
        <f t="shared" ref="M39:M50" si="8">K39+L39</f>
        <v>0</v>
      </c>
      <c r="N39" s="103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97">
        <v>0</v>
      </c>
      <c r="G40" s="97">
        <v>0</v>
      </c>
      <c r="H40" s="64">
        <f t="shared" si="6"/>
        <v>0</v>
      </c>
      <c r="I40" s="99">
        <v>0</v>
      </c>
      <c r="J40" s="64">
        <f t="shared" si="2"/>
        <v>0</v>
      </c>
      <c r="K40" s="101">
        <v>0</v>
      </c>
      <c r="L40" s="101">
        <v>0</v>
      </c>
      <c r="M40" s="78">
        <f t="shared" si="8"/>
        <v>0</v>
      </c>
      <c r="N40" s="103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97">
        <v>0</v>
      </c>
      <c r="G41" s="97">
        <v>0</v>
      </c>
      <c r="H41" s="64">
        <f t="shared" si="6"/>
        <v>0</v>
      </c>
      <c r="I41" s="99">
        <v>0</v>
      </c>
      <c r="J41" s="64">
        <f t="shared" si="2"/>
        <v>0</v>
      </c>
      <c r="K41" s="101">
        <v>0</v>
      </c>
      <c r="L41" s="101">
        <v>0</v>
      </c>
      <c r="M41" s="78">
        <f t="shared" si="8"/>
        <v>0</v>
      </c>
      <c r="N41" s="103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97">
        <v>0</v>
      </c>
      <c r="G42" s="97">
        <v>0</v>
      </c>
      <c r="H42" s="64">
        <f t="shared" si="6"/>
        <v>0</v>
      </c>
      <c r="I42" s="99">
        <v>0</v>
      </c>
      <c r="J42" s="64">
        <f t="shared" si="2"/>
        <v>0</v>
      </c>
      <c r="K42" s="101">
        <v>0</v>
      </c>
      <c r="L42" s="101">
        <v>0</v>
      </c>
      <c r="M42" s="78">
        <f t="shared" si="8"/>
        <v>0</v>
      </c>
      <c r="N42" s="103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97">
        <v>0</v>
      </c>
      <c r="G43" s="97">
        <v>0</v>
      </c>
      <c r="H43" s="64">
        <f t="shared" si="6"/>
        <v>0</v>
      </c>
      <c r="I43" s="99">
        <v>0</v>
      </c>
      <c r="J43" s="64">
        <f t="shared" si="2"/>
        <v>0</v>
      </c>
      <c r="K43" s="101">
        <v>0</v>
      </c>
      <c r="L43" s="101">
        <v>0</v>
      </c>
      <c r="M43" s="78">
        <f t="shared" si="8"/>
        <v>0</v>
      </c>
      <c r="N43" s="103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97">
        <v>0</v>
      </c>
      <c r="G44" s="97">
        <v>0</v>
      </c>
      <c r="H44" s="64">
        <f t="shared" si="6"/>
        <v>0</v>
      </c>
      <c r="I44" s="99">
        <v>0</v>
      </c>
      <c r="J44" s="64">
        <f t="shared" si="2"/>
        <v>0</v>
      </c>
      <c r="K44" s="101">
        <v>0</v>
      </c>
      <c r="L44" s="101">
        <v>0</v>
      </c>
      <c r="M44" s="78">
        <f t="shared" si="8"/>
        <v>0</v>
      </c>
      <c r="N44" s="103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97">
        <v>0</v>
      </c>
      <c r="G45" s="97">
        <v>0</v>
      </c>
      <c r="H45" s="64">
        <f t="shared" si="6"/>
        <v>0</v>
      </c>
      <c r="I45" s="99">
        <v>0</v>
      </c>
      <c r="J45" s="64">
        <f t="shared" si="2"/>
        <v>0</v>
      </c>
      <c r="K45" s="101">
        <v>0</v>
      </c>
      <c r="L45" s="101">
        <v>0</v>
      </c>
      <c r="M45" s="78">
        <f t="shared" si="8"/>
        <v>0</v>
      </c>
      <c r="N45" s="103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97">
        <v>0</v>
      </c>
      <c r="G46" s="97">
        <v>0</v>
      </c>
      <c r="H46" s="64">
        <f t="shared" si="6"/>
        <v>0</v>
      </c>
      <c r="I46" s="99">
        <v>0</v>
      </c>
      <c r="J46" s="64">
        <f t="shared" si="2"/>
        <v>0</v>
      </c>
      <c r="K46" s="101">
        <v>0</v>
      </c>
      <c r="L46" s="101">
        <v>0</v>
      </c>
      <c r="M46" s="78">
        <f t="shared" si="8"/>
        <v>0</v>
      </c>
      <c r="N46" s="103">
        <v>0</v>
      </c>
    </row>
    <row r="47" spans="2:14">
      <c r="B47" s="68"/>
      <c r="C47" s="68"/>
      <c r="D47" s="77" t="s">
        <v>7</v>
      </c>
      <c r="E47" s="70">
        <v>4</v>
      </c>
      <c r="F47" s="97">
        <v>0</v>
      </c>
      <c r="G47" s="97">
        <v>0</v>
      </c>
      <c r="H47" s="64">
        <f t="shared" si="6"/>
        <v>0</v>
      </c>
      <c r="I47" s="99">
        <v>0</v>
      </c>
      <c r="J47" s="64">
        <f t="shared" si="2"/>
        <v>0</v>
      </c>
      <c r="K47" s="101">
        <v>0</v>
      </c>
      <c r="L47" s="101">
        <v>0</v>
      </c>
      <c r="M47" s="78">
        <f t="shared" si="8"/>
        <v>0</v>
      </c>
      <c r="N47" s="103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97">
        <v>0</v>
      </c>
      <c r="G48" s="97">
        <v>0</v>
      </c>
      <c r="H48" s="64">
        <f t="shared" si="6"/>
        <v>0</v>
      </c>
      <c r="I48" s="99">
        <v>0</v>
      </c>
      <c r="J48" s="64">
        <f t="shared" si="2"/>
        <v>0</v>
      </c>
      <c r="K48" s="101">
        <v>0</v>
      </c>
      <c r="L48" s="101">
        <v>0</v>
      </c>
      <c r="M48" s="78">
        <f t="shared" si="8"/>
        <v>0</v>
      </c>
      <c r="N48" s="103">
        <v>0</v>
      </c>
    </row>
    <row r="49" spans="2:14">
      <c r="B49" s="68"/>
      <c r="C49" s="68"/>
      <c r="D49" s="77" t="s">
        <v>3</v>
      </c>
      <c r="E49" s="70">
        <v>2</v>
      </c>
      <c r="F49" s="97">
        <v>0</v>
      </c>
      <c r="G49" s="97">
        <v>0</v>
      </c>
      <c r="H49" s="64">
        <f t="shared" si="6"/>
        <v>0</v>
      </c>
      <c r="I49" s="99">
        <v>0</v>
      </c>
      <c r="J49" s="64">
        <f t="shared" si="2"/>
        <v>0</v>
      </c>
      <c r="K49" s="101">
        <v>0</v>
      </c>
      <c r="L49" s="101">
        <v>0</v>
      </c>
      <c r="M49" s="78">
        <f t="shared" si="8"/>
        <v>0</v>
      </c>
      <c r="N49" s="103">
        <v>0</v>
      </c>
    </row>
    <row r="50" spans="2:14">
      <c r="B50" s="73"/>
      <c r="C50" s="77"/>
      <c r="D50" s="73"/>
      <c r="E50" s="74">
        <v>1</v>
      </c>
      <c r="F50" s="98">
        <v>0</v>
      </c>
      <c r="G50" s="98">
        <v>0</v>
      </c>
      <c r="H50" s="83">
        <f t="shared" si="6"/>
        <v>0</v>
      </c>
      <c r="I50" s="100">
        <v>0</v>
      </c>
      <c r="J50" s="83">
        <f t="shared" si="2"/>
        <v>0</v>
      </c>
      <c r="K50" s="102">
        <v>0</v>
      </c>
      <c r="L50" s="102">
        <v>0</v>
      </c>
      <c r="M50" s="84">
        <f t="shared" si="8"/>
        <v>0</v>
      </c>
      <c r="N50" s="104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381</v>
      </c>
      <c r="G53" s="85">
        <f t="shared" ref="G53:J53" si="10">+G23+G37+G51+G52</f>
        <v>23</v>
      </c>
      <c r="H53" s="85">
        <f t="shared" si="10"/>
        <v>404</v>
      </c>
      <c r="I53" s="85">
        <f t="shared" si="10"/>
        <v>12</v>
      </c>
      <c r="J53" s="85">
        <f t="shared" si="10"/>
        <v>416</v>
      </c>
      <c r="K53" s="85">
        <f>+K23+K37+K51+K52</f>
        <v>70</v>
      </c>
      <c r="L53" s="85">
        <f t="shared" ref="L53:N53" si="11">+L23+L37+L51+L52</f>
        <v>20</v>
      </c>
      <c r="M53" s="85">
        <f t="shared" si="11"/>
        <v>90</v>
      </c>
      <c r="N53" s="85">
        <f t="shared" si="11"/>
        <v>30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58</v>
      </c>
      <c r="G2" s="46"/>
      <c r="H2" s="48"/>
      <c r="I2" s="49"/>
      <c r="J2" s="44"/>
      <c r="K2" s="44"/>
      <c r="L2" s="44"/>
      <c r="M2" s="44"/>
      <c r="N2" s="44"/>
    </row>
    <row r="3" spans="2:14" ht="15">
      <c r="B3" s="45" t="s">
        <v>42</v>
      </c>
      <c r="C3" s="177" t="s">
        <v>46</v>
      </c>
      <c r="D3" s="178"/>
      <c r="E3" s="178"/>
      <c r="F3" s="178"/>
      <c r="G3" s="178"/>
      <c r="H3" s="178"/>
      <c r="I3" s="179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86">
        <v>107</v>
      </c>
      <c r="G10" s="86">
        <v>4</v>
      </c>
      <c r="H10" s="64">
        <f>F10+G10</f>
        <v>111</v>
      </c>
      <c r="I10" s="86">
        <v>0</v>
      </c>
      <c r="J10" s="64">
        <f>H10+I10</f>
        <v>111</v>
      </c>
      <c r="K10" s="88">
        <v>73</v>
      </c>
      <c r="L10" s="88">
        <v>11</v>
      </c>
      <c r="M10" s="67">
        <f t="shared" ref="M10:M12" si="0">K10+L10</f>
        <v>84</v>
      </c>
      <c r="N10" s="88">
        <v>12</v>
      </c>
    </row>
    <row r="11" spans="2:14">
      <c r="B11" s="68" t="s">
        <v>1</v>
      </c>
      <c r="C11" s="69" t="s">
        <v>0</v>
      </c>
      <c r="D11" s="61"/>
      <c r="E11" s="70">
        <v>12</v>
      </c>
      <c r="F11" s="86">
        <v>2</v>
      </c>
      <c r="G11" s="86">
        <v>5</v>
      </c>
      <c r="H11" s="64">
        <f t="shared" ref="H11:H22" si="1">F11+G11</f>
        <v>7</v>
      </c>
      <c r="I11" s="86">
        <v>0</v>
      </c>
      <c r="J11" s="64">
        <f t="shared" ref="J11:J50" si="2">H11+I11</f>
        <v>7</v>
      </c>
      <c r="K11" s="88">
        <v>0</v>
      </c>
      <c r="L11" s="88">
        <v>0</v>
      </c>
      <c r="M11" s="67">
        <f t="shared" si="0"/>
        <v>0</v>
      </c>
      <c r="N11" s="88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86">
        <v>35</v>
      </c>
      <c r="G12" s="86">
        <v>4</v>
      </c>
      <c r="H12" s="64">
        <f t="shared" si="1"/>
        <v>39</v>
      </c>
      <c r="I12" s="86">
        <v>0</v>
      </c>
      <c r="J12" s="64">
        <f t="shared" si="2"/>
        <v>39</v>
      </c>
      <c r="K12" s="88">
        <v>0</v>
      </c>
      <c r="L12" s="88">
        <v>0</v>
      </c>
      <c r="M12" s="67">
        <f t="shared" si="0"/>
        <v>0</v>
      </c>
      <c r="N12" s="88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86">
        <v>30</v>
      </c>
      <c r="G13" s="86">
        <v>6</v>
      </c>
      <c r="H13" s="64">
        <f t="shared" si="1"/>
        <v>36</v>
      </c>
      <c r="I13" s="86">
        <v>0</v>
      </c>
      <c r="J13" s="64">
        <f t="shared" si="2"/>
        <v>36</v>
      </c>
      <c r="K13" s="88">
        <v>0</v>
      </c>
      <c r="L13" s="88">
        <v>1</v>
      </c>
      <c r="M13" s="67">
        <f>K13+L13</f>
        <v>1</v>
      </c>
      <c r="N13" s="88">
        <v>1</v>
      </c>
    </row>
    <row r="14" spans="2:14">
      <c r="B14" s="68" t="s">
        <v>3</v>
      </c>
      <c r="C14" s="69"/>
      <c r="D14" s="72" t="s">
        <v>25</v>
      </c>
      <c r="E14" s="70">
        <v>9</v>
      </c>
      <c r="F14" s="86">
        <v>21</v>
      </c>
      <c r="G14" s="86">
        <v>7</v>
      </c>
      <c r="H14" s="64">
        <f t="shared" si="1"/>
        <v>28</v>
      </c>
      <c r="I14" s="86">
        <v>0</v>
      </c>
      <c r="J14" s="64">
        <f t="shared" si="2"/>
        <v>28</v>
      </c>
      <c r="K14" s="88">
        <v>0</v>
      </c>
      <c r="L14" s="88">
        <v>0</v>
      </c>
      <c r="M14" s="67">
        <f t="shared" ref="M14:M22" si="3">K14+L14</f>
        <v>0</v>
      </c>
      <c r="N14" s="88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86">
        <v>9</v>
      </c>
      <c r="G15" s="86">
        <v>4</v>
      </c>
      <c r="H15" s="64">
        <f t="shared" si="1"/>
        <v>13</v>
      </c>
      <c r="I15" s="86">
        <v>0</v>
      </c>
      <c r="J15" s="64">
        <f t="shared" si="2"/>
        <v>13</v>
      </c>
      <c r="K15" s="88">
        <v>1</v>
      </c>
      <c r="L15" s="88">
        <v>0</v>
      </c>
      <c r="M15" s="67">
        <f t="shared" si="3"/>
        <v>1</v>
      </c>
      <c r="N15" s="88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86">
        <v>6</v>
      </c>
      <c r="G16" s="86">
        <v>4</v>
      </c>
      <c r="H16" s="64">
        <f t="shared" si="1"/>
        <v>10</v>
      </c>
      <c r="I16" s="86">
        <v>0</v>
      </c>
      <c r="J16" s="64">
        <f t="shared" si="2"/>
        <v>10</v>
      </c>
      <c r="K16" s="88">
        <v>0</v>
      </c>
      <c r="L16" s="88">
        <v>0</v>
      </c>
      <c r="M16" s="67">
        <f t="shared" si="3"/>
        <v>0</v>
      </c>
      <c r="N16" s="88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86">
        <v>0</v>
      </c>
      <c r="G17" s="86">
        <v>5</v>
      </c>
      <c r="H17" s="64">
        <f t="shared" si="1"/>
        <v>5</v>
      </c>
      <c r="I17" s="86">
        <v>0</v>
      </c>
      <c r="J17" s="64">
        <f t="shared" si="2"/>
        <v>5</v>
      </c>
      <c r="K17" s="88">
        <v>0</v>
      </c>
      <c r="L17" s="88">
        <v>0</v>
      </c>
      <c r="M17" s="67">
        <f t="shared" si="3"/>
        <v>0</v>
      </c>
      <c r="N17" s="88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86">
        <v>0</v>
      </c>
      <c r="G18" s="86">
        <v>3</v>
      </c>
      <c r="H18" s="64">
        <f t="shared" si="1"/>
        <v>3</v>
      </c>
      <c r="I18" s="86">
        <v>0</v>
      </c>
      <c r="J18" s="64">
        <f t="shared" si="2"/>
        <v>3</v>
      </c>
      <c r="K18" s="88">
        <v>0</v>
      </c>
      <c r="L18" s="88">
        <v>0</v>
      </c>
      <c r="M18" s="67">
        <f t="shared" si="3"/>
        <v>0</v>
      </c>
      <c r="N18" s="88">
        <v>0</v>
      </c>
    </row>
    <row r="19" spans="2:14">
      <c r="B19" s="68"/>
      <c r="C19" s="69"/>
      <c r="D19" s="72" t="s">
        <v>12</v>
      </c>
      <c r="E19" s="70">
        <v>4</v>
      </c>
      <c r="F19" s="86">
        <v>1</v>
      </c>
      <c r="G19" s="86">
        <v>3</v>
      </c>
      <c r="H19" s="64">
        <f t="shared" si="1"/>
        <v>4</v>
      </c>
      <c r="I19" s="86">
        <v>0</v>
      </c>
      <c r="J19" s="64">
        <f t="shared" si="2"/>
        <v>4</v>
      </c>
      <c r="K19" s="88">
        <v>0</v>
      </c>
      <c r="L19" s="88">
        <v>0</v>
      </c>
      <c r="M19" s="67">
        <f t="shared" si="3"/>
        <v>0</v>
      </c>
      <c r="N19" s="88">
        <v>0</v>
      </c>
    </row>
    <row r="20" spans="2:14">
      <c r="B20" s="68"/>
      <c r="C20" s="69" t="s">
        <v>1</v>
      </c>
      <c r="D20" s="61"/>
      <c r="E20" s="70">
        <v>3</v>
      </c>
      <c r="F20" s="86">
        <v>0</v>
      </c>
      <c r="G20" s="86">
        <v>4</v>
      </c>
      <c r="H20" s="64">
        <f t="shared" si="1"/>
        <v>4</v>
      </c>
      <c r="I20" s="86">
        <v>0</v>
      </c>
      <c r="J20" s="64">
        <f t="shared" si="2"/>
        <v>4</v>
      </c>
      <c r="K20" s="88">
        <v>0</v>
      </c>
      <c r="L20" s="88">
        <v>1</v>
      </c>
      <c r="M20" s="67">
        <f t="shared" si="3"/>
        <v>1</v>
      </c>
      <c r="N20" s="88">
        <v>1</v>
      </c>
    </row>
    <row r="21" spans="2:14">
      <c r="B21" s="68"/>
      <c r="C21" s="69"/>
      <c r="D21" s="61"/>
      <c r="E21" s="70">
        <v>2</v>
      </c>
      <c r="F21" s="86">
        <v>0</v>
      </c>
      <c r="G21" s="86">
        <v>0</v>
      </c>
      <c r="H21" s="64">
        <f t="shared" si="1"/>
        <v>0</v>
      </c>
      <c r="I21" s="86">
        <v>0</v>
      </c>
      <c r="J21" s="64">
        <f t="shared" si="2"/>
        <v>0</v>
      </c>
      <c r="K21" s="88">
        <v>0</v>
      </c>
      <c r="L21" s="88">
        <v>0</v>
      </c>
      <c r="M21" s="67">
        <f t="shared" si="3"/>
        <v>0</v>
      </c>
      <c r="N21" s="88">
        <v>0</v>
      </c>
    </row>
    <row r="22" spans="2:14">
      <c r="B22" s="73"/>
      <c r="C22" s="71"/>
      <c r="D22" s="61"/>
      <c r="E22" s="74">
        <v>1</v>
      </c>
      <c r="F22" s="86">
        <v>1</v>
      </c>
      <c r="G22" s="86">
        <v>13</v>
      </c>
      <c r="H22" s="64">
        <f t="shared" si="1"/>
        <v>14</v>
      </c>
      <c r="I22" s="86">
        <v>12</v>
      </c>
      <c r="J22" s="64">
        <f t="shared" si="2"/>
        <v>26</v>
      </c>
      <c r="K22" s="88">
        <v>0</v>
      </c>
      <c r="L22" s="88">
        <v>0</v>
      </c>
      <c r="M22" s="67">
        <f t="shared" si="3"/>
        <v>0</v>
      </c>
      <c r="N22" s="88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212</v>
      </c>
      <c r="G23" s="64">
        <f>SUM(G10:G22)</f>
        <v>62</v>
      </c>
      <c r="H23" s="75">
        <f>SUM(H10:H22)</f>
        <v>274</v>
      </c>
      <c r="I23" s="64">
        <f t="shared" ref="I23:N23" si="4">SUM(I10:I22)</f>
        <v>12</v>
      </c>
      <c r="J23" s="75">
        <f>SUM(J10:J22)</f>
        <v>286</v>
      </c>
      <c r="K23" s="76">
        <f>SUM(K10:K22)</f>
        <v>74</v>
      </c>
      <c r="L23" s="76">
        <f>SUM(L10:L22)</f>
        <v>13</v>
      </c>
      <c r="M23" s="64">
        <f t="shared" si="4"/>
        <v>87</v>
      </c>
      <c r="N23" s="64">
        <f t="shared" si="4"/>
        <v>14</v>
      </c>
    </row>
    <row r="24" spans="2:14">
      <c r="B24" s="68"/>
      <c r="C24" s="68"/>
      <c r="D24" s="77"/>
      <c r="E24" s="73">
        <v>13</v>
      </c>
      <c r="F24" s="86">
        <v>220</v>
      </c>
      <c r="G24" s="86">
        <v>28</v>
      </c>
      <c r="H24" s="64">
        <f>F24+G24</f>
        <v>248</v>
      </c>
      <c r="I24" s="86">
        <v>0</v>
      </c>
      <c r="J24" s="64">
        <f t="shared" si="2"/>
        <v>248</v>
      </c>
      <c r="K24" s="88">
        <v>116</v>
      </c>
      <c r="L24" s="88">
        <v>21</v>
      </c>
      <c r="M24" s="78">
        <f t="shared" ref="M24:M36" si="5">K24+L24</f>
        <v>137</v>
      </c>
      <c r="N24" s="88">
        <v>25</v>
      </c>
    </row>
    <row r="25" spans="2:14">
      <c r="B25" s="68"/>
      <c r="C25" s="68" t="s">
        <v>0</v>
      </c>
      <c r="D25" s="77"/>
      <c r="E25" s="70">
        <v>12</v>
      </c>
      <c r="F25" s="86">
        <v>4</v>
      </c>
      <c r="G25" s="86">
        <v>1</v>
      </c>
      <c r="H25" s="64">
        <f t="shared" ref="H25:H50" si="6">F25+G25</f>
        <v>5</v>
      </c>
      <c r="I25" s="86">
        <v>0</v>
      </c>
      <c r="J25" s="64">
        <f t="shared" si="2"/>
        <v>5</v>
      </c>
      <c r="K25" s="88">
        <v>0</v>
      </c>
      <c r="L25" s="88">
        <v>0</v>
      </c>
      <c r="M25" s="78">
        <f t="shared" si="5"/>
        <v>0</v>
      </c>
      <c r="N25" s="88">
        <v>0</v>
      </c>
    </row>
    <row r="26" spans="2:14">
      <c r="B26" s="68" t="s">
        <v>7</v>
      </c>
      <c r="C26" s="73"/>
      <c r="D26" s="77"/>
      <c r="E26" s="70">
        <v>11</v>
      </c>
      <c r="F26" s="86">
        <v>13</v>
      </c>
      <c r="G26" s="86">
        <v>1</v>
      </c>
      <c r="H26" s="64">
        <f t="shared" si="6"/>
        <v>14</v>
      </c>
      <c r="I26" s="86">
        <v>0</v>
      </c>
      <c r="J26" s="64">
        <f t="shared" si="2"/>
        <v>14</v>
      </c>
      <c r="K26" s="88">
        <v>0</v>
      </c>
      <c r="L26" s="88">
        <v>0</v>
      </c>
      <c r="M26" s="78">
        <f t="shared" si="5"/>
        <v>0</v>
      </c>
      <c r="N26" s="88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86">
        <v>15</v>
      </c>
      <c r="G27" s="86">
        <v>5</v>
      </c>
      <c r="H27" s="64">
        <f t="shared" si="6"/>
        <v>20</v>
      </c>
      <c r="I27" s="86">
        <v>0</v>
      </c>
      <c r="J27" s="64">
        <f t="shared" si="2"/>
        <v>20</v>
      </c>
      <c r="K27" s="88">
        <v>1</v>
      </c>
      <c r="L27" s="88">
        <v>0</v>
      </c>
      <c r="M27" s="78">
        <f t="shared" si="5"/>
        <v>1</v>
      </c>
      <c r="N27" s="88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86">
        <v>6</v>
      </c>
      <c r="G28" s="86">
        <v>1</v>
      </c>
      <c r="H28" s="64">
        <f t="shared" si="6"/>
        <v>7</v>
      </c>
      <c r="I28" s="86">
        <v>0</v>
      </c>
      <c r="J28" s="64">
        <f t="shared" si="2"/>
        <v>7</v>
      </c>
      <c r="K28" s="88">
        <v>0</v>
      </c>
      <c r="L28" s="88">
        <v>0</v>
      </c>
      <c r="M28" s="78">
        <f t="shared" si="5"/>
        <v>0</v>
      </c>
      <c r="N28" s="88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86">
        <v>10</v>
      </c>
      <c r="G29" s="86">
        <v>1</v>
      </c>
      <c r="H29" s="64">
        <f t="shared" si="6"/>
        <v>11</v>
      </c>
      <c r="I29" s="86">
        <v>0</v>
      </c>
      <c r="J29" s="64">
        <f t="shared" si="2"/>
        <v>11</v>
      </c>
      <c r="K29" s="88">
        <v>0</v>
      </c>
      <c r="L29" s="88">
        <v>0</v>
      </c>
      <c r="M29" s="78">
        <f t="shared" si="5"/>
        <v>0</v>
      </c>
      <c r="N29" s="88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86">
        <v>7</v>
      </c>
      <c r="G30" s="86">
        <v>2</v>
      </c>
      <c r="H30" s="64">
        <f t="shared" si="6"/>
        <v>9</v>
      </c>
      <c r="I30" s="86">
        <v>0</v>
      </c>
      <c r="J30" s="64">
        <f t="shared" si="2"/>
        <v>9</v>
      </c>
      <c r="K30" s="88">
        <v>0</v>
      </c>
      <c r="L30" s="88">
        <v>0</v>
      </c>
      <c r="M30" s="78">
        <f t="shared" si="5"/>
        <v>0</v>
      </c>
      <c r="N30" s="88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86">
        <v>1</v>
      </c>
      <c r="G31" s="86">
        <v>6</v>
      </c>
      <c r="H31" s="64">
        <f t="shared" si="6"/>
        <v>7</v>
      </c>
      <c r="I31" s="86">
        <v>0</v>
      </c>
      <c r="J31" s="64">
        <f t="shared" si="2"/>
        <v>7</v>
      </c>
      <c r="K31" s="88">
        <v>0</v>
      </c>
      <c r="L31" s="88">
        <v>0</v>
      </c>
      <c r="M31" s="78">
        <f t="shared" si="5"/>
        <v>0</v>
      </c>
      <c r="N31" s="88">
        <v>0</v>
      </c>
    </row>
    <row r="32" spans="2:14">
      <c r="B32" s="68" t="s">
        <v>9</v>
      </c>
      <c r="C32" s="74"/>
      <c r="D32" s="77"/>
      <c r="E32" s="70">
        <v>5</v>
      </c>
      <c r="F32" s="86">
        <v>0</v>
      </c>
      <c r="G32" s="86">
        <v>1</v>
      </c>
      <c r="H32" s="64">
        <f t="shared" si="6"/>
        <v>1</v>
      </c>
      <c r="I32" s="86">
        <v>0</v>
      </c>
      <c r="J32" s="64">
        <f t="shared" si="2"/>
        <v>1</v>
      </c>
      <c r="K32" s="88">
        <v>0</v>
      </c>
      <c r="L32" s="88">
        <v>0</v>
      </c>
      <c r="M32" s="78">
        <f t="shared" si="5"/>
        <v>0</v>
      </c>
      <c r="N32" s="88">
        <v>0</v>
      </c>
    </row>
    <row r="33" spans="2:14">
      <c r="B33" s="68"/>
      <c r="C33" s="68"/>
      <c r="D33" s="77"/>
      <c r="E33" s="70">
        <v>4</v>
      </c>
      <c r="F33" s="86">
        <v>0</v>
      </c>
      <c r="G33" s="86">
        <v>7</v>
      </c>
      <c r="H33" s="64">
        <f t="shared" si="6"/>
        <v>7</v>
      </c>
      <c r="I33" s="86">
        <v>0</v>
      </c>
      <c r="J33" s="64">
        <f t="shared" si="2"/>
        <v>7</v>
      </c>
      <c r="K33" s="88">
        <v>0</v>
      </c>
      <c r="L33" s="88">
        <v>0</v>
      </c>
      <c r="M33" s="78">
        <f t="shared" si="5"/>
        <v>0</v>
      </c>
      <c r="N33" s="88">
        <v>0</v>
      </c>
    </row>
    <row r="34" spans="2:14">
      <c r="B34" s="68"/>
      <c r="C34" s="68" t="s">
        <v>1</v>
      </c>
      <c r="D34" s="77"/>
      <c r="E34" s="70">
        <v>3</v>
      </c>
      <c r="F34" s="86">
        <v>0</v>
      </c>
      <c r="G34" s="86">
        <v>1</v>
      </c>
      <c r="H34" s="64">
        <f t="shared" si="6"/>
        <v>1</v>
      </c>
      <c r="I34" s="86">
        <v>0</v>
      </c>
      <c r="J34" s="64">
        <f t="shared" si="2"/>
        <v>1</v>
      </c>
      <c r="K34" s="88">
        <v>0</v>
      </c>
      <c r="L34" s="88">
        <v>1</v>
      </c>
      <c r="M34" s="78">
        <f t="shared" si="5"/>
        <v>1</v>
      </c>
      <c r="N34" s="88">
        <v>1</v>
      </c>
    </row>
    <row r="35" spans="2:14">
      <c r="B35" s="68"/>
      <c r="C35" s="68"/>
      <c r="D35" s="77"/>
      <c r="E35" s="70">
        <v>2</v>
      </c>
      <c r="F35" s="86">
        <v>0</v>
      </c>
      <c r="G35" s="86">
        <v>0</v>
      </c>
      <c r="H35" s="64">
        <f t="shared" si="6"/>
        <v>0</v>
      </c>
      <c r="I35" s="86">
        <v>0</v>
      </c>
      <c r="J35" s="64">
        <f t="shared" si="2"/>
        <v>0</v>
      </c>
      <c r="K35" s="88">
        <v>0</v>
      </c>
      <c r="L35" s="88">
        <v>0</v>
      </c>
      <c r="M35" s="78">
        <f t="shared" si="5"/>
        <v>0</v>
      </c>
      <c r="N35" s="88">
        <v>0</v>
      </c>
    </row>
    <row r="36" spans="2:14">
      <c r="B36" s="73"/>
      <c r="C36" s="73"/>
      <c r="D36" s="77"/>
      <c r="E36" s="74">
        <v>1</v>
      </c>
      <c r="F36" s="86">
        <v>0</v>
      </c>
      <c r="G36" s="86">
        <v>10</v>
      </c>
      <c r="H36" s="64">
        <f t="shared" si="6"/>
        <v>10</v>
      </c>
      <c r="I36" s="86">
        <v>48</v>
      </c>
      <c r="J36" s="64">
        <f>H36+I36</f>
        <v>58</v>
      </c>
      <c r="K36" s="88">
        <v>0</v>
      </c>
      <c r="L36" s="88">
        <v>2</v>
      </c>
      <c r="M36" s="78">
        <f t="shared" si="5"/>
        <v>2</v>
      </c>
      <c r="N36" s="88">
        <v>2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276</v>
      </c>
      <c r="G37" s="64">
        <f t="shared" si="7"/>
        <v>64</v>
      </c>
      <c r="H37" s="80">
        <f t="shared" si="7"/>
        <v>340</v>
      </c>
      <c r="I37" s="81">
        <f t="shared" si="7"/>
        <v>48</v>
      </c>
      <c r="J37" s="75">
        <f t="shared" si="7"/>
        <v>388</v>
      </c>
      <c r="K37" s="76">
        <f t="shared" si="7"/>
        <v>117</v>
      </c>
      <c r="L37" s="64">
        <f t="shared" si="7"/>
        <v>24</v>
      </c>
      <c r="M37" s="75">
        <f t="shared" si="7"/>
        <v>141</v>
      </c>
      <c r="N37" s="76">
        <f t="shared" si="7"/>
        <v>28</v>
      </c>
    </row>
    <row r="38" spans="2:14">
      <c r="B38" s="74"/>
      <c r="C38" s="74"/>
      <c r="D38" s="82"/>
      <c r="E38" s="70">
        <v>13</v>
      </c>
      <c r="F38" s="86">
        <v>1</v>
      </c>
      <c r="G38" s="86">
        <v>0</v>
      </c>
      <c r="H38" s="64">
        <f t="shared" si="6"/>
        <v>1</v>
      </c>
      <c r="I38" s="86">
        <v>0</v>
      </c>
      <c r="J38" s="64">
        <f t="shared" si="2"/>
        <v>1</v>
      </c>
      <c r="K38" s="88">
        <v>0</v>
      </c>
      <c r="L38" s="88">
        <v>0</v>
      </c>
      <c r="M38" s="78">
        <f>K38+L38</f>
        <v>0</v>
      </c>
      <c r="N38" s="88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86">
        <v>0</v>
      </c>
      <c r="G39" s="86">
        <v>0</v>
      </c>
      <c r="H39" s="64">
        <f t="shared" si="6"/>
        <v>0</v>
      </c>
      <c r="I39" s="86">
        <v>0</v>
      </c>
      <c r="J39" s="64">
        <f t="shared" si="2"/>
        <v>0</v>
      </c>
      <c r="K39" s="88">
        <v>0</v>
      </c>
      <c r="L39" s="88">
        <v>0</v>
      </c>
      <c r="M39" s="78">
        <f t="shared" ref="M39:M50" si="8">K39+L39</f>
        <v>0</v>
      </c>
      <c r="N39" s="88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86">
        <v>0</v>
      </c>
      <c r="G40" s="86">
        <v>0</v>
      </c>
      <c r="H40" s="64">
        <f t="shared" si="6"/>
        <v>0</v>
      </c>
      <c r="I40" s="86">
        <v>0</v>
      </c>
      <c r="J40" s="64">
        <f t="shared" si="2"/>
        <v>0</v>
      </c>
      <c r="K40" s="88">
        <v>0</v>
      </c>
      <c r="L40" s="88">
        <v>0</v>
      </c>
      <c r="M40" s="78">
        <f t="shared" si="8"/>
        <v>0</v>
      </c>
      <c r="N40" s="88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86">
        <v>0</v>
      </c>
      <c r="G41" s="86">
        <v>0</v>
      </c>
      <c r="H41" s="64">
        <f t="shared" si="6"/>
        <v>0</v>
      </c>
      <c r="I41" s="86">
        <v>0</v>
      </c>
      <c r="J41" s="64">
        <f t="shared" si="2"/>
        <v>0</v>
      </c>
      <c r="K41" s="88">
        <v>0</v>
      </c>
      <c r="L41" s="88">
        <v>0</v>
      </c>
      <c r="M41" s="78">
        <f t="shared" si="8"/>
        <v>0</v>
      </c>
      <c r="N41" s="88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86">
        <v>0</v>
      </c>
      <c r="G42" s="86">
        <v>0</v>
      </c>
      <c r="H42" s="64">
        <f t="shared" si="6"/>
        <v>0</v>
      </c>
      <c r="I42" s="86">
        <v>0</v>
      </c>
      <c r="J42" s="64">
        <f t="shared" si="2"/>
        <v>0</v>
      </c>
      <c r="K42" s="88">
        <v>0</v>
      </c>
      <c r="L42" s="88">
        <v>0</v>
      </c>
      <c r="M42" s="78">
        <f t="shared" si="8"/>
        <v>0</v>
      </c>
      <c r="N42" s="88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86">
        <v>0</v>
      </c>
      <c r="G43" s="86">
        <v>0</v>
      </c>
      <c r="H43" s="64">
        <f t="shared" si="6"/>
        <v>0</v>
      </c>
      <c r="I43" s="86">
        <v>0</v>
      </c>
      <c r="J43" s="64">
        <f t="shared" si="2"/>
        <v>0</v>
      </c>
      <c r="K43" s="88">
        <v>0</v>
      </c>
      <c r="L43" s="88">
        <v>0</v>
      </c>
      <c r="M43" s="78">
        <f t="shared" si="8"/>
        <v>0</v>
      </c>
      <c r="N43" s="88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86">
        <v>0</v>
      </c>
      <c r="G44" s="86">
        <v>0</v>
      </c>
      <c r="H44" s="64">
        <f t="shared" si="6"/>
        <v>0</v>
      </c>
      <c r="I44" s="86">
        <v>0</v>
      </c>
      <c r="J44" s="64">
        <f t="shared" si="2"/>
        <v>0</v>
      </c>
      <c r="K44" s="88">
        <v>0</v>
      </c>
      <c r="L44" s="88">
        <v>0</v>
      </c>
      <c r="M44" s="78">
        <f t="shared" si="8"/>
        <v>0</v>
      </c>
      <c r="N44" s="88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86">
        <v>0</v>
      </c>
      <c r="G45" s="86">
        <v>0</v>
      </c>
      <c r="H45" s="64">
        <f t="shared" si="6"/>
        <v>0</v>
      </c>
      <c r="I45" s="86">
        <v>0</v>
      </c>
      <c r="J45" s="64">
        <f t="shared" si="2"/>
        <v>0</v>
      </c>
      <c r="K45" s="88">
        <v>0</v>
      </c>
      <c r="L45" s="88">
        <v>0</v>
      </c>
      <c r="M45" s="78">
        <f t="shared" si="8"/>
        <v>0</v>
      </c>
      <c r="N45" s="88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86">
        <v>0</v>
      </c>
      <c r="G46" s="86">
        <v>0</v>
      </c>
      <c r="H46" s="64">
        <f t="shared" si="6"/>
        <v>0</v>
      </c>
      <c r="I46" s="86">
        <v>0</v>
      </c>
      <c r="J46" s="64">
        <f t="shared" si="2"/>
        <v>0</v>
      </c>
      <c r="K46" s="88">
        <v>0</v>
      </c>
      <c r="L46" s="88">
        <v>0</v>
      </c>
      <c r="M46" s="78">
        <f t="shared" si="8"/>
        <v>0</v>
      </c>
      <c r="N46" s="88">
        <v>0</v>
      </c>
    </row>
    <row r="47" spans="2:14">
      <c r="B47" s="68"/>
      <c r="C47" s="68"/>
      <c r="D47" s="77" t="s">
        <v>7</v>
      </c>
      <c r="E47" s="70">
        <v>4</v>
      </c>
      <c r="F47" s="86">
        <v>0</v>
      </c>
      <c r="G47" s="86">
        <v>0</v>
      </c>
      <c r="H47" s="64">
        <f t="shared" si="6"/>
        <v>0</v>
      </c>
      <c r="I47" s="86">
        <v>0</v>
      </c>
      <c r="J47" s="64">
        <f t="shared" si="2"/>
        <v>0</v>
      </c>
      <c r="K47" s="88">
        <v>0</v>
      </c>
      <c r="L47" s="88">
        <v>0</v>
      </c>
      <c r="M47" s="78">
        <f t="shared" si="8"/>
        <v>0</v>
      </c>
      <c r="N47" s="88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86">
        <v>0</v>
      </c>
      <c r="G48" s="86">
        <v>0</v>
      </c>
      <c r="H48" s="64">
        <f t="shared" si="6"/>
        <v>0</v>
      </c>
      <c r="I48" s="86">
        <v>0</v>
      </c>
      <c r="J48" s="64">
        <f t="shared" si="2"/>
        <v>0</v>
      </c>
      <c r="K48" s="88">
        <v>0</v>
      </c>
      <c r="L48" s="88">
        <v>0</v>
      </c>
      <c r="M48" s="78">
        <f t="shared" si="8"/>
        <v>0</v>
      </c>
      <c r="N48" s="88">
        <v>0</v>
      </c>
    </row>
    <row r="49" spans="2:14">
      <c r="B49" s="68"/>
      <c r="C49" s="68"/>
      <c r="D49" s="77" t="s">
        <v>3</v>
      </c>
      <c r="E49" s="70">
        <v>2</v>
      </c>
      <c r="F49" s="86">
        <v>0</v>
      </c>
      <c r="G49" s="86">
        <v>0</v>
      </c>
      <c r="H49" s="64">
        <f t="shared" si="6"/>
        <v>0</v>
      </c>
      <c r="I49" s="86">
        <v>0</v>
      </c>
      <c r="J49" s="64">
        <f t="shared" si="2"/>
        <v>0</v>
      </c>
      <c r="K49" s="88">
        <v>0</v>
      </c>
      <c r="L49" s="88">
        <v>0</v>
      </c>
      <c r="M49" s="78">
        <f t="shared" si="8"/>
        <v>0</v>
      </c>
      <c r="N49" s="88">
        <v>0</v>
      </c>
    </row>
    <row r="50" spans="2:14">
      <c r="B50" s="73"/>
      <c r="C50" s="77"/>
      <c r="D50" s="73"/>
      <c r="E50" s="74">
        <v>1</v>
      </c>
      <c r="F50" s="86">
        <v>0</v>
      </c>
      <c r="G50" s="86">
        <v>0</v>
      </c>
      <c r="H50" s="83">
        <f t="shared" si="6"/>
        <v>0</v>
      </c>
      <c r="I50" s="86">
        <v>0</v>
      </c>
      <c r="J50" s="83">
        <f t="shared" si="2"/>
        <v>0</v>
      </c>
      <c r="K50" s="88">
        <v>0</v>
      </c>
      <c r="L50" s="88">
        <v>0</v>
      </c>
      <c r="M50" s="84">
        <f t="shared" si="8"/>
        <v>0</v>
      </c>
      <c r="N50" s="88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1</v>
      </c>
      <c r="G51" s="64">
        <f t="shared" si="9"/>
        <v>0</v>
      </c>
      <c r="H51" s="64">
        <f t="shared" si="9"/>
        <v>1</v>
      </c>
      <c r="I51" s="64">
        <f t="shared" si="9"/>
        <v>0</v>
      </c>
      <c r="J51" s="64">
        <f t="shared" si="9"/>
        <v>1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86"/>
      <c r="G52" s="86"/>
      <c r="H52" s="86"/>
      <c r="I52" s="86"/>
      <c r="J52" s="86"/>
      <c r="K52" s="86"/>
      <c r="L52" s="86">
        <v>1</v>
      </c>
      <c r="M52" s="86"/>
      <c r="N52" s="86">
        <v>1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489</v>
      </c>
      <c r="G53" s="85">
        <f t="shared" ref="G53:J53" si="10">+G23+G37+G51+G52</f>
        <v>126</v>
      </c>
      <c r="H53" s="85">
        <f t="shared" si="10"/>
        <v>615</v>
      </c>
      <c r="I53" s="85">
        <f t="shared" si="10"/>
        <v>60</v>
      </c>
      <c r="J53" s="85">
        <f t="shared" si="10"/>
        <v>675</v>
      </c>
      <c r="K53" s="85">
        <f>+K23+K37+K51+K52</f>
        <v>191</v>
      </c>
      <c r="L53" s="85">
        <f t="shared" ref="L53:N53" si="11">+L23+L37+L51+L52</f>
        <v>38</v>
      </c>
      <c r="M53" s="85">
        <f t="shared" si="11"/>
        <v>228</v>
      </c>
      <c r="N53" s="85">
        <f t="shared" si="11"/>
        <v>43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decimal" operator="greaterThanOrEqual" allowBlank="1" showErrorMessage="1" sqref="F10:G22 I10:I22 K10:L22 N10:N22 F24:G36 I24:I36 K24:L36 N24:N36 F38:G50 I38:I50 K38:L50 N38:N50 F52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66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92</v>
      </c>
      <c r="G10" s="65">
        <v>0</v>
      </c>
      <c r="H10" s="64">
        <f>F10+G10</f>
        <v>92</v>
      </c>
      <c r="I10" s="65">
        <v>0</v>
      </c>
      <c r="J10" s="64">
        <f>H10+I10</f>
        <v>92</v>
      </c>
      <c r="K10" s="79">
        <v>16</v>
      </c>
      <c r="L10" s="79">
        <v>2</v>
      </c>
      <c r="M10" s="67">
        <f t="shared" ref="M10:M12" si="0">K10+L10</f>
        <v>18</v>
      </c>
      <c r="N10" s="79">
        <v>2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5</v>
      </c>
      <c r="G11" s="65">
        <v>0</v>
      </c>
      <c r="H11" s="64">
        <f t="shared" ref="H11:H22" si="1">F11+G11</f>
        <v>5</v>
      </c>
      <c r="I11" s="65">
        <v>0</v>
      </c>
      <c r="J11" s="64">
        <f t="shared" ref="J11:J50" si="2">H11+I11</f>
        <v>5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6</v>
      </c>
      <c r="G12" s="65">
        <v>0</v>
      </c>
      <c r="H12" s="64">
        <f t="shared" si="1"/>
        <v>6</v>
      </c>
      <c r="I12" s="65">
        <v>0</v>
      </c>
      <c r="J12" s="64">
        <f t="shared" si="2"/>
        <v>6</v>
      </c>
      <c r="K12" s="79">
        <v>0</v>
      </c>
      <c r="L12" s="79">
        <v>0</v>
      </c>
      <c r="M12" s="67">
        <f t="shared" si="0"/>
        <v>0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2</v>
      </c>
      <c r="G13" s="65">
        <v>0</v>
      </c>
      <c r="H13" s="64">
        <f t="shared" si="1"/>
        <v>2</v>
      </c>
      <c r="I13" s="65">
        <v>0</v>
      </c>
      <c r="J13" s="64">
        <f t="shared" si="2"/>
        <v>2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4</v>
      </c>
      <c r="G14" s="65">
        <v>0</v>
      </c>
      <c r="H14" s="64">
        <f t="shared" si="1"/>
        <v>4</v>
      </c>
      <c r="I14" s="65">
        <v>0</v>
      </c>
      <c r="J14" s="64">
        <f t="shared" si="2"/>
        <v>4</v>
      </c>
      <c r="K14" s="79">
        <v>0</v>
      </c>
      <c r="L14" s="79">
        <v>0</v>
      </c>
      <c r="M14" s="67">
        <f t="shared" ref="M14:M22" si="3">K14+L14</f>
        <v>0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12</v>
      </c>
      <c r="G15" s="65">
        <v>0</v>
      </c>
      <c r="H15" s="64">
        <f t="shared" si="1"/>
        <v>12</v>
      </c>
      <c r="I15" s="65">
        <v>0</v>
      </c>
      <c r="J15" s="64">
        <f t="shared" si="2"/>
        <v>12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0</v>
      </c>
      <c r="G16" s="65">
        <v>0</v>
      </c>
      <c r="H16" s="64">
        <f t="shared" si="1"/>
        <v>0</v>
      </c>
      <c r="I16" s="65">
        <v>0</v>
      </c>
      <c r="J16" s="64">
        <f t="shared" si="2"/>
        <v>0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0</v>
      </c>
      <c r="G17" s="65">
        <v>0</v>
      </c>
      <c r="H17" s="64">
        <f t="shared" si="1"/>
        <v>0</v>
      </c>
      <c r="I17" s="65">
        <v>0</v>
      </c>
      <c r="J17" s="64">
        <f t="shared" si="2"/>
        <v>0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0</v>
      </c>
      <c r="G18" s="65">
        <v>0</v>
      </c>
      <c r="H18" s="64">
        <f t="shared" si="1"/>
        <v>0</v>
      </c>
      <c r="I18" s="65">
        <v>0</v>
      </c>
      <c r="J18" s="64">
        <f t="shared" si="2"/>
        <v>0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0</v>
      </c>
      <c r="G19" s="65">
        <v>0</v>
      </c>
      <c r="H19" s="64">
        <f t="shared" si="1"/>
        <v>0</v>
      </c>
      <c r="I19" s="65">
        <v>0</v>
      </c>
      <c r="J19" s="64">
        <f t="shared" si="2"/>
        <v>0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0</v>
      </c>
      <c r="H20" s="64">
        <f t="shared" si="1"/>
        <v>0</v>
      </c>
      <c r="I20" s="65">
        <v>0</v>
      </c>
      <c r="J20" s="64">
        <f t="shared" si="2"/>
        <v>0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0</v>
      </c>
      <c r="H22" s="64">
        <f t="shared" si="1"/>
        <v>0</v>
      </c>
      <c r="I22" s="65">
        <v>3</v>
      </c>
      <c r="J22" s="64">
        <f t="shared" si="2"/>
        <v>3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121</v>
      </c>
      <c r="G23" s="64">
        <f>SUM(G10:G22)</f>
        <v>0</v>
      </c>
      <c r="H23" s="75">
        <f>SUM(H10:H22)</f>
        <v>121</v>
      </c>
      <c r="I23" s="64">
        <f t="shared" ref="I23:N23" si="4">SUM(I10:I22)</f>
        <v>3</v>
      </c>
      <c r="J23" s="75">
        <f>SUM(J10:J22)</f>
        <v>124</v>
      </c>
      <c r="K23" s="76">
        <f>SUM(K10:K22)</f>
        <v>16</v>
      </c>
      <c r="L23" s="76">
        <f>SUM(L10:L22)</f>
        <v>2</v>
      </c>
      <c r="M23" s="64">
        <f t="shared" si="4"/>
        <v>18</v>
      </c>
      <c r="N23" s="64">
        <f t="shared" si="4"/>
        <v>2</v>
      </c>
    </row>
    <row r="24" spans="2:14">
      <c r="B24" s="68"/>
      <c r="C24" s="68"/>
      <c r="D24" s="77"/>
      <c r="E24" s="73">
        <v>13</v>
      </c>
      <c r="F24" s="65">
        <v>199</v>
      </c>
      <c r="G24" s="65">
        <v>0</v>
      </c>
      <c r="H24" s="64">
        <f>F24+G24</f>
        <v>199</v>
      </c>
      <c r="I24" s="65">
        <v>0</v>
      </c>
      <c r="J24" s="64">
        <f t="shared" si="2"/>
        <v>199</v>
      </c>
      <c r="K24" s="79">
        <v>12</v>
      </c>
      <c r="L24" s="79">
        <v>3</v>
      </c>
      <c r="M24" s="78">
        <f t="shared" ref="M24:M36" si="5">K24+L24</f>
        <v>15</v>
      </c>
      <c r="N24" s="79">
        <v>3</v>
      </c>
    </row>
    <row r="25" spans="2:14">
      <c r="B25" s="68"/>
      <c r="C25" s="68" t="s">
        <v>0</v>
      </c>
      <c r="D25" s="77"/>
      <c r="E25" s="70">
        <v>12</v>
      </c>
      <c r="F25" s="65">
        <v>1</v>
      </c>
      <c r="G25" s="65">
        <v>0</v>
      </c>
      <c r="H25" s="64">
        <f t="shared" ref="H25:H50" si="6">F25+G25</f>
        <v>1</v>
      </c>
      <c r="I25" s="65">
        <v>0</v>
      </c>
      <c r="J25" s="64">
        <f t="shared" si="2"/>
        <v>1</v>
      </c>
      <c r="K25" s="79">
        <v>0</v>
      </c>
      <c r="L25" s="79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3</v>
      </c>
      <c r="G26" s="65">
        <v>0</v>
      </c>
      <c r="H26" s="64">
        <f t="shared" si="6"/>
        <v>3</v>
      </c>
      <c r="I26" s="65">
        <v>0</v>
      </c>
      <c r="J26" s="64">
        <f t="shared" si="2"/>
        <v>3</v>
      </c>
      <c r="K26" s="79">
        <v>0</v>
      </c>
      <c r="L26" s="79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3</v>
      </c>
      <c r="G27" s="65">
        <v>0</v>
      </c>
      <c r="H27" s="64">
        <f t="shared" si="6"/>
        <v>3</v>
      </c>
      <c r="I27" s="65">
        <v>0</v>
      </c>
      <c r="J27" s="64">
        <f t="shared" si="2"/>
        <v>3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3</v>
      </c>
      <c r="G28" s="65">
        <v>0</v>
      </c>
      <c r="H28" s="64">
        <f t="shared" si="6"/>
        <v>3</v>
      </c>
      <c r="I28" s="65">
        <v>0</v>
      </c>
      <c r="J28" s="64">
        <f t="shared" si="2"/>
        <v>3</v>
      </c>
      <c r="K28" s="79">
        <v>0</v>
      </c>
      <c r="L28" s="79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3</v>
      </c>
      <c r="G29" s="65">
        <v>0</v>
      </c>
      <c r="H29" s="64">
        <f t="shared" si="6"/>
        <v>3</v>
      </c>
      <c r="I29" s="65">
        <v>0</v>
      </c>
      <c r="J29" s="64">
        <f t="shared" si="2"/>
        <v>3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3</v>
      </c>
      <c r="G30" s="65">
        <v>0</v>
      </c>
      <c r="H30" s="64">
        <f t="shared" si="6"/>
        <v>3</v>
      </c>
      <c r="I30" s="65">
        <v>0</v>
      </c>
      <c r="J30" s="64">
        <f t="shared" si="2"/>
        <v>3</v>
      </c>
      <c r="K30" s="79">
        <v>0</v>
      </c>
      <c r="L30" s="79">
        <v>1</v>
      </c>
      <c r="M30" s="78">
        <f t="shared" si="5"/>
        <v>1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1</v>
      </c>
      <c r="G31" s="65">
        <v>0</v>
      </c>
      <c r="H31" s="64">
        <f t="shared" si="6"/>
        <v>1</v>
      </c>
      <c r="I31" s="65">
        <v>0</v>
      </c>
      <c r="J31" s="64">
        <f t="shared" si="2"/>
        <v>1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0</v>
      </c>
      <c r="G32" s="65">
        <v>0</v>
      </c>
      <c r="H32" s="64">
        <f t="shared" si="6"/>
        <v>0</v>
      </c>
      <c r="I32" s="65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0</v>
      </c>
      <c r="G33" s="65">
        <v>0</v>
      </c>
      <c r="H33" s="64">
        <f t="shared" si="6"/>
        <v>0</v>
      </c>
      <c r="I33" s="65">
        <v>0</v>
      </c>
      <c r="J33" s="64">
        <f t="shared" si="2"/>
        <v>0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0</v>
      </c>
      <c r="H34" s="64">
        <f t="shared" si="6"/>
        <v>0</v>
      </c>
      <c r="I34" s="65">
        <v>0</v>
      </c>
      <c r="J34" s="64">
        <f t="shared" si="2"/>
        <v>0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0</v>
      </c>
      <c r="H35" s="64">
        <f t="shared" si="6"/>
        <v>0</v>
      </c>
      <c r="I35" s="65">
        <v>0</v>
      </c>
      <c r="J35" s="64">
        <f t="shared" si="2"/>
        <v>0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0</v>
      </c>
      <c r="H36" s="64">
        <f t="shared" si="6"/>
        <v>0</v>
      </c>
      <c r="I36" s="65">
        <v>2</v>
      </c>
      <c r="J36" s="64">
        <f>H36+I36</f>
        <v>2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216</v>
      </c>
      <c r="G37" s="64">
        <f t="shared" si="7"/>
        <v>0</v>
      </c>
      <c r="H37" s="80">
        <f t="shared" si="7"/>
        <v>216</v>
      </c>
      <c r="I37" s="81">
        <f t="shared" si="7"/>
        <v>2</v>
      </c>
      <c r="J37" s="75">
        <f t="shared" si="7"/>
        <v>218</v>
      </c>
      <c r="K37" s="76">
        <f t="shared" si="7"/>
        <v>12</v>
      </c>
      <c r="L37" s="64">
        <f t="shared" si="7"/>
        <v>4</v>
      </c>
      <c r="M37" s="75">
        <f t="shared" si="7"/>
        <v>16</v>
      </c>
      <c r="N37" s="76">
        <f t="shared" si="7"/>
        <v>4</v>
      </c>
    </row>
    <row r="38" spans="2:14">
      <c r="B38" s="74"/>
      <c r="C38" s="74"/>
      <c r="D38" s="82"/>
      <c r="E38" s="70">
        <v>13</v>
      </c>
      <c r="F38" s="65">
        <v>1</v>
      </c>
      <c r="G38" s="65">
        <v>0</v>
      </c>
      <c r="H38" s="64">
        <f t="shared" si="6"/>
        <v>1</v>
      </c>
      <c r="I38" s="65">
        <v>0</v>
      </c>
      <c r="J38" s="64">
        <f t="shared" si="2"/>
        <v>1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1</v>
      </c>
      <c r="G51" s="64">
        <f t="shared" si="9"/>
        <v>0</v>
      </c>
      <c r="H51" s="64">
        <f t="shared" si="9"/>
        <v>1</v>
      </c>
      <c r="I51" s="64">
        <f t="shared" si="9"/>
        <v>0</v>
      </c>
      <c r="J51" s="64">
        <f t="shared" si="9"/>
        <v>1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338</v>
      </c>
      <c r="G53" s="85">
        <f t="shared" ref="G53:J53" si="10">+G23+G37+G51+G52</f>
        <v>0</v>
      </c>
      <c r="H53" s="85">
        <f t="shared" si="10"/>
        <v>338</v>
      </c>
      <c r="I53" s="85">
        <f t="shared" si="10"/>
        <v>5</v>
      </c>
      <c r="J53" s="85">
        <f t="shared" si="10"/>
        <v>343</v>
      </c>
      <c r="K53" s="85">
        <f>+K23+K37+K51+K52</f>
        <v>28</v>
      </c>
      <c r="L53" s="85">
        <f t="shared" ref="L53:N53" si="11">+L23+L37+L51+L52</f>
        <v>6</v>
      </c>
      <c r="M53" s="85">
        <f t="shared" si="11"/>
        <v>34</v>
      </c>
      <c r="N53" s="85">
        <f t="shared" si="11"/>
        <v>6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2"/>
    <protectedRange sqref="K38:L50" name="dados a serem preenchidos pelos TRTs_1_13"/>
    <protectedRange sqref="N38:N50" name="dados a serem preenchidos pelos TRTs_1_14"/>
    <protectedRange sqref="F52:N52" name="dados a serem preenchidos pelos TRTs_1_15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71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3">
        <v>116</v>
      </c>
      <c r="G10" s="63">
        <v>0</v>
      </c>
      <c r="H10" s="64">
        <f>F10+G10</f>
        <v>116</v>
      </c>
      <c r="I10" s="65">
        <v>0</v>
      </c>
      <c r="J10" s="64">
        <f>H10+I10</f>
        <v>116</v>
      </c>
      <c r="K10" s="66">
        <v>46</v>
      </c>
      <c r="L10" s="66">
        <v>7</v>
      </c>
      <c r="M10" s="67">
        <f t="shared" ref="M10:M12" si="0">K10+L10</f>
        <v>53</v>
      </c>
      <c r="N10" s="66">
        <v>8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7</v>
      </c>
      <c r="G11" s="63">
        <v>0</v>
      </c>
      <c r="H11" s="64">
        <f t="shared" ref="H11:H22" si="1">F11+G11</f>
        <v>7</v>
      </c>
      <c r="I11" s="65">
        <v>0</v>
      </c>
      <c r="J11" s="64">
        <f t="shared" ref="J11:J50" si="2">H11+I11</f>
        <v>7</v>
      </c>
      <c r="K11" s="66">
        <v>0</v>
      </c>
      <c r="L11" s="66">
        <v>0</v>
      </c>
      <c r="M11" s="67">
        <f t="shared" si="0"/>
        <v>0</v>
      </c>
      <c r="N11" s="66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21</v>
      </c>
      <c r="G12" s="63">
        <v>0</v>
      </c>
      <c r="H12" s="64">
        <f t="shared" si="1"/>
        <v>21</v>
      </c>
      <c r="I12" s="65">
        <v>0</v>
      </c>
      <c r="J12" s="64">
        <f t="shared" si="2"/>
        <v>21</v>
      </c>
      <c r="K12" s="66">
        <v>0</v>
      </c>
      <c r="L12" s="66">
        <v>0</v>
      </c>
      <c r="M12" s="67">
        <f t="shared" si="0"/>
        <v>0</v>
      </c>
      <c r="N12" s="66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93</v>
      </c>
      <c r="G13" s="63">
        <v>0</v>
      </c>
      <c r="H13" s="64">
        <f t="shared" si="1"/>
        <v>93</v>
      </c>
      <c r="I13" s="65">
        <v>0</v>
      </c>
      <c r="J13" s="64">
        <f t="shared" si="2"/>
        <v>93</v>
      </c>
      <c r="K13" s="66">
        <v>0</v>
      </c>
      <c r="L13" s="66">
        <v>0</v>
      </c>
      <c r="M13" s="67">
        <f>K13+L13</f>
        <v>0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32</v>
      </c>
      <c r="G14" s="63">
        <v>0</v>
      </c>
      <c r="H14" s="64">
        <f t="shared" si="1"/>
        <v>32</v>
      </c>
      <c r="I14" s="65">
        <v>0</v>
      </c>
      <c r="J14" s="64">
        <f t="shared" si="2"/>
        <v>32</v>
      </c>
      <c r="K14" s="66">
        <v>0</v>
      </c>
      <c r="L14" s="66">
        <v>0</v>
      </c>
      <c r="M14" s="67">
        <f t="shared" ref="M14:M22" si="3">K14+L14</f>
        <v>0</v>
      </c>
      <c r="N14" s="66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20</v>
      </c>
      <c r="G15" s="63">
        <v>0</v>
      </c>
      <c r="H15" s="64">
        <f t="shared" si="1"/>
        <v>20</v>
      </c>
      <c r="I15" s="65">
        <v>0</v>
      </c>
      <c r="J15" s="64">
        <f t="shared" si="2"/>
        <v>20</v>
      </c>
      <c r="K15" s="66">
        <v>1</v>
      </c>
      <c r="L15" s="66">
        <v>0</v>
      </c>
      <c r="M15" s="67">
        <f t="shared" si="3"/>
        <v>1</v>
      </c>
      <c r="N15" s="66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19</v>
      </c>
      <c r="G16" s="63">
        <v>0</v>
      </c>
      <c r="H16" s="64">
        <f t="shared" si="1"/>
        <v>19</v>
      </c>
      <c r="I16" s="65">
        <v>0</v>
      </c>
      <c r="J16" s="64">
        <f t="shared" si="2"/>
        <v>19</v>
      </c>
      <c r="K16" s="66">
        <v>0</v>
      </c>
      <c r="L16" s="66">
        <v>0</v>
      </c>
      <c r="M16" s="67">
        <f t="shared" si="3"/>
        <v>0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18</v>
      </c>
      <c r="G17" s="63">
        <v>0</v>
      </c>
      <c r="H17" s="64">
        <f t="shared" si="1"/>
        <v>18</v>
      </c>
      <c r="I17" s="65">
        <v>0</v>
      </c>
      <c r="J17" s="64">
        <f t="shared" si="2"/>
        <v>18</v>
      </c>
      <c r="K17" s="66">
        <v>0</v>
      </c>
      <c r="L17" s="66">
        <v>0</v>
      </c>
      <c r="M17" s="67">
        <f t="shared" si="3"/>
        <v>0</v>
      </c>
      <c r="N17" s="66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12</v>
      </c>
      <c r="G18" s="63">
        <v>0</v>
      </c>
      <c r="H18" s="64">
        <f t="shared" si="1"/>
        <v>12</v>
      </c>
      <c r="I18" s="65">
        <v>0</v>
      </c>
      <c r="J18" s="64">
        <f t="shared" si="2"/>
        <v>12</v>
      </c>
      <c r="K18" s="66">
        <v>0</v>
      </c>
      <c r="L18" s="66">
        <v>0</v>
      </c>
      <c r="M18" s="67">
        <f t="shared" si="3"/>
        <v>0</v>
      </c>
      <c r="N18" s="66">
        <v>0</v>
      </c>
    </row>
    <row r="19" spans="2:14">
      <c r="B19" s="68"/>
      <c r="C19" s="69"/>
      <c r="D19" s="72" t="s">
        <v>12</v>
      </c>
      <c r="E19" s="70">
        <v>4</v>
      </c>
      <c r="F19" s="63">
        <v>5</v>
      </c>
      <c r="G19" s="63">
        <v>0</v>
      </c>
      <c r="H19" s="64">
        <f t="shared" si="1"/>
        <v>5</v>
      </c>
      <c r="I19" s="65">
        <v>0</v>
      </c>
      <c r="J19" s="64">
        <f t="shared" si="2"/>
        <v>5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5</v>
      </c>
      <c r="H20" s="64">
        <f t="shared" si="1"/>
        <v>5</v>
      </c>
      <c r="I20" s="65">
        <v>0</v>
      </c>
      <c r="J20" s="64">
        <f t="shared" si="2"/>
        <v>5</v>
      </c>
      <c r="K20" s="66">
        <v>0</v>
      </c>
      <c r="L20" s="66">
        <v>1</v>
      </c>
      <c r="M20" s="67">
        <f t="shared" si="3"/>
        <v>1</v>
      </c>
      <c r="N20" s="66">
        <v>1</v>
      </c>
    </row>
    <row r="21" spans="2:14">
      <c r="B21" s="68"/>
      <c r="C21" s="69"/>
      <c r="D21" s="61"/>
      <c r="E21" s="70">
        <v>2</v>
      </c>
      <c r="F21" s="63">
        <v>0</v>
      </c>
      <c r="G21" s="63">
        <v>4</v>
      </c>
      <c r="H21" s="64">
        <f t="shared" si="1"/>
        <v>4</v>
      </c>
      <c r="I21" s="65">
        <v>0</v>
      </c>
      <c r="J21" s="64">
        <f t="shared" si="2"/>
        <v>4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24</v>
      </c>
      <c r="H22" s="64">
        <f t="shared" si="1"/>
        <v>24</v>
      </c>
      <c r="I22" s="65">
        <v>0</v>
      </c>
      <c r="J22" s="64">
        <f t="shared" si="2"/>
        <v>24</v>
      </c>
      <c r="K22" s="66">
        <v>0</v>
      </c>
      <c r="L22" s="66">
        <v>1</v>
      </c>
      <c r="M22" s="67">
        <f t="shared" si="3"/>
        <v>1</v>
      </c>
      <c r="N22" s="66">
        <v>1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343</v>
      </c>
      <c r="G23" s="64">
        <f>SUM(G10:G22)</f>
        <v>33</v>
      </c>
      <c r="H23" s="75">
        <f>SUM(H10:H22)</f>
        <v>376</v>
      </c>
      <c r="I23" s="64">
        <f t="shared" ref="I23:N23" si="4">SUM(I10:I22)</f>
        <v>0</v>
      </c>
      <c r="J23" s="75">
        <f>SUM(J10:J22)</f>
        <v>376</v>
      </c>
      <c r="K23" s="76">
        <f>SUM(K10:K22)</f>
        <v>47</v>
      </c>
      <c r="L23" s="76">
        <f>SUM(L10:L22)</f>
        <v>9</v>
      </c>
      <c r="M23" s="64">
        <f t="shared" si="4"/>
        <v>56</v>
      </c>
      <c r="N23" s="64">
        <f t="shared" si="4"/>
        <v>10</v>
      </c>
    </row>
    <row r="24" spans="2:14">
      <c r="B24" s="68"/>
      <c r="C24" s="68"/>
      <c r="D24" s="77"/>
      <c r="E24" s="73">
        <v>13</v>
      </c>
      <c r="F24" s="63">
        <v>231</v>
      </c>
      <c r="G24" s="63">
        <v>0</v>
      </c>
      <c r="H24" s="64">
        <f>F24+G24</f>
        <v>231</v>
      </c>
      <c r="I24" s="65">
        <v>0</v>
      </c>
      <c r="J24" s="64">
        <f t="shared" si="2"/>
        <v>231</v>
      </c>
      <c r="K24" s="66">
        <v>62</v>
      </c>
      <c r="L24" s="66">
        <v>6</v>
      </c>
      <c r="M24" s="78">
        <f t="shared" ref="M24:M36" si="5">K24+L24</f>
        <v>68</v>
      </c>
      <c r="N24" s="79">
        <v>10</v>
      </c>
    </row>
    <row r="25" spans="2:14">
      <c r="B25" s="68"/>
      <c r="C25" s="68" t="s">
        <v>0</v>
      </c>
      <c r="D25" s="77"/>
      <c r="E25" s="70">
        <v>12</v>
      </c>
      <c r="F25" s="63">
        <v>7</v>
      </c>
      <c r="G25" s="63">
        <v>0</v>
      </c>
      <c r="H25" s="64">
        <f t="shared" ref="H25:H50" si="6">F25+G25</f>
        <v>7</v>
      </c>
      <c r="I25" s="65">
        <v>0</v>
      </c>
      <c r="J25" s="64">
        <f t="shared" si="2"/>
        <v>7</v>
      </c>
      <c r="K25" s="66">
        <v>0</v>
      </c>
      <c r="L25" s="66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23</v>
      </c>
      <c r="G26" s="63">
        <v>0</v>
      </c>
      <c r="H26" s="64">
        <f t="shared" si="6"/>
        <v>23</v>
      </c>
      <c r="I26" s="65">
        <v>0</v>
      </c>
      <c r="J26" s="64">
        <f t="shared" si="2"/>
        <v>23</v>
      </c>
      <c r="K26" s="66">
        <v>0</v>
      </c>
      <c r="L26" s="66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24</v>
      </c>
      <c r="G27" s="63">
        <v>0</v>
      </c>
      <c r="H27" s="64">
        <f t="shared" si="6"/>
        <v>24</v>
      </c>
      <c r="I27" s="65">
        <v>0</v>
      </c>
      <c r="J27" s="64">
        <f t="shared" si="2"/>
        <v>24</v>
      </c>
      <c r="K27" s="66">
        <v>1</v>
      </c>
      <c r="L27" s="66">
        <v>0</v>
      </c>
      <c r="M27" s="78">
        <f t="shared" si="5"/>
        <v>1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17</v>
      </c>
      <c r="G28" s="63">
        <v>0</v>
      </c>
      <c r="H28" s="64">
        <f t="shared" si="6"/>
        <v>17</v>
      </c>
      <c r="I28" s="65">
        <v>0</v>
      </c>
      <c r="J28" s="64">
        <f t="shared" si="2"/>
        <v>17</v>
      </c>
      <c r="K28" s="66">
        <v>0</v>
      </c>
      <c r="L28" s="66">
        <v>0</v>
      </c>
      <c r="M28" s="78">
        <f t="shared" si="5"/>
        <v>0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20</v>
      </c>
      <c r="G29" s="63">
        <v>0</v>
      </c>
      <c r="H29" s="64">
        <f t="shared" si="6"/>
        <v>20</v>
      </c>
      <c r="I29" s="65">
        <v>0</v>
      </c>
      <c r="J29" s="64">
        <f t="shared" si="2"/>
        <v>20</v>
      </c>
      <c r="K29" s="66">
        <v>0</v>
      </c>
      <c r="L29" s="66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20</v>
      </c>
      <c r="G30" s="63">
        <v>0</v>
      </c>
      <c r="H30" s="64">
        <f t="shared" si="6"/>
        <v>20</v>
      </c>
      <c r="I30" s="65">
        <v>0</v>
      </c>
      <c r="J30" s="64">
        <f t="shared" si="2"/>
        <v>20</v>
      </c>
      <c r="K30" s="66">
        <v>0</v>
      </c>
      <c r="L30" s="66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21</v>
      </c>
      <c r="G31" s="63">
        <v>0</v>
      </c>
      <c r="H31" s="64">
        <f t="shared" si="6"/>
        <v>21</v>
      </c>
      <c r="I31" s="65">
        <v>0</v>
      </c>
      <c r="J31" s="64">
        <f t="shared" si="2"/>
        <v>21</v>
      </c>
      <c r="K31" s="66">
        <v>0</v>
      </c>
      <c r="L31" s="66">
        <v>1</v>
      </c>
      <c r="M31" s="78">
        <f t="shared" si="5"/>
        <v>1</v>
      </c>
      <c r="N31" s="79">
        <v>1</v>
      </c>
    </row>
    <row r="32" spans="2:14">
      <c r="B32" s="68" t="s">
        <v>9</v>
      </c>
      <c r="C32" s="74"/>
      <c r="D32" s="77"/>
      <c r="E32" s="70">
        <v>5</v>
      </c>
      <c r="F32" s="63">
        <v>10</v>
      </c>
      <c r="G32" s="63">
        <v>0</v>
      </c>
      <c r="H32" s="64">
        <f t="shared" si="6"/>
        <v>10</v>
      </c>
      <c r="I32" s="65">
        <v>0</v>
      </c>
      <c r="J32" s="64">
        <f t="shared" si="2"/>
        <v>10</v>
      </c>
      <c r="K32" s="66">
        <v>0</v>
      </c>
      <c r="L32" s="66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3">
        <v>13</v>
      </c>
      <c r="G33" s="63">
        <v>0</v>
      </c>
      <c r="H33" s="64">
        <f t="shared" si="6"/>
        <v>13</v>
      </c>
      <c r="I33" s="65">
        <v>0</v>
      </c>
      <c r="J33" s="64">
        <f t="shared" si="2"/>
        <v>13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8</v>
      </c>
      <c r="H34" s="64">
        <f t="shared" si="6"/>
        <v>8</v>
      </c>
      <c r="I34" s="65">
        <v>0</v>
      </c>
      <c r="J34" s="64">
        <f t="shared" si="2"/>
        <v>8</v>
      </c>
      <c r="K34" s="66">
        <v>0</v>
      </c>
      <c r="L34" s="66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3">
        <v>0</v>
      </c>
      <c r="G35" s="63">
        <v>3</v>
      </c>
      <c r="H35" s="64">
        <f t="shared" si="6"/>
        <v>3</v>
      </c>
      <c r="I35" s="65">
        <v>0</v>
      </c>
      <c r="J35" s="64">
        <f t="shared" si="2"/>
        <v>3</v>
      </c>
      <c r="K35" s="66">
        <v>0</v>
      </c>
      <c r="L35" s="66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23</v>
      </c>
      <c r="H36" s="64">
        <f t="shared" si="6"/>
        <v>23</v>
      </c>
      <c r="I36" s="65">
        <v>0</v>
      </c>
      <c r="J36" s="64">
        <f>H36+I36</f>
        <v>23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386</v>
      </c>
      <c r="G37" s="64">
        <f t="shared" si="7"/>
        <v>34</v>
      </c>
      <c r="H37" s="80">
        <f t="shared" si="7"/>
        <v>420</v>
      </c>
      <c r="I37" s="81">
        <f t="shared" si="7"/>
        <v>0</v>
      </c>
      <c r="J37" s="75">
        <f t="shared" si="7"/>
        <v>420</v>
      </c>
      <c r="K37" s="76">
        <f t="shared" si="7"/>
        <v>63</v>
      </c>
      <c r="L37" s="64">
        <f t="shared" si="7"/>
        <v>7</v>
      </c>
      <c r="M37" s="75">
        <f t="shared" si="7"/>
        <v>70</v>
      </c>
      <c r="N37" s="76">
        <f t="shared" si="7"/>
        <v>11</v>
      </c>
    </row>
    <row r="38" spans="2:14">
      <c r="B38" s="74"/>
      <c r="C38" s="74"/>
      <c r="D38" s="82"/>
      <c r="E38" s="70">
        <v>13</v>
      </c>
      <c r="F38" s="65">
        <v>8</v>
      </c>
      <c r="G38" s="65">
        <v>0</v>
      </c>
      <c r="H38" s="64">
        <f t="shared" si="6"/>
        <v>8</v>
      </c>
      <c r="I38" s="65">
        <v>0</v>
      </c>
      <c r="J38" s="64">
        <f t="shared" si="2"/>
        <v>8</v>
      </c>
      <c r="K38" s="79">
        <v>0</v>
      </c>
      <c r="L38" s="79">
        <v>1</v>
      </c>
      <c r="M38" s="78">
        <f>K38+L38</f>
        <v>1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8</v>
      </c>
      <c r="G51" s="64">
        <f t="shared" si="9"/>
        <v>0</v>
      </c>
      <c r="H51" s="64">
        <f t="shared" si="9"/>
        <v>8</v>
      </c>
      <c r="I51" s="64">
        <f t="shared" si="9"/>
        <v>0</v>
      </c>
      <c r="J51" s="64">
        <f t="shared" si="9"/>
        <v>8</v>
      </c>
      <c r="K51" s="64">
        <v>0</v>
      </c>
      <c r="L51" s="64">
        <v>1</v>
      </c>
      <c r="M51" s="64">
        <f t="shared" si="9"/>
        <v>1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737</v>
      </c>
      <c r="G53" s="85">
        <f t="shared" ref="G53:J53" si="10">+G23+G37+G51+G52</f>
        <v>67</v>
      </c>
      <c r="H53" s="85">
        <f t="shared" si="10"/>
        <v>804</v>
      </c>
      <c r="I53" s="85">
        <f t="shared" si="10"/>
        <v>0</v>
      </c>
      <c r="J53" s="85">
        <f t="shared" si="10"/>
        <v>804</v>
      </c>
      <c r="K53" s="85">
        <f>+K23+K37+K51+K52</f>
        <v>110</v>
      </c>
      <c r="L53" s="85">
        <f t="shared" ref="L53:N53" si="11">+L23+L37+L51+L52</f>
        <v>17</v>
      </c>
      <c r="M53" s="85">
        <f t="shared" si="11"/>
        <v>127</v>
      </c>
      <c r="N53" s="85">
        <f t="shared" si="11"/>
        <v>22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67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106</v>
      </c>
      <c r="G10" s="65">
        <v>0</v>
      </c>
      <c r="H10" s="64">
        <f>F10+G10</f>
        <v>106</v>
      </c>
      <c r="I10" s="65">
        <v>0</v>
      </c>
      <c r="J10" s="64">
        <f>H10+I10</f>
        <v>106</v>
      </c>
      <c r="K10" s="79">
        <v>51</v>
      </c>
      <c r="L10" s="79">
        <v>3</v>
      </c>
      <c r="M10" s="67">
        <f t="shared" ref="M10:M12" si="0">K10+L10</f>
        <v>54</v>
      </c>
      <c r="N10" s="79">
        <v>3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12</v>
      </c>
      <c r="G11" s="65">
        <v>0</v>
      </c>
      <c r="H11" s="64">
        <f t="shared" ref="H11:H22" si="1">F11+G11</f>
        <v>12</v>
      </c>
      <c r="I11" s="65">
        <v>0</v>
      </c>
      <c r="J11" s="64">
        <f t="shared" ref="J11:J50" si="2">H11+I11</f>
        <v>12</v>
      </c>
      <c r="K11" s="79">
        <v>0</v>
      </c>
      <c r="L11" s="79">
        <v>0</v>
      </c>
      <c r="M11" s="67">
        <f t="shared" si="0"/>
        <v>0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17</v>
      </c>
      <c r="G12" s="65">
        <v>0</v>
      </c>
      <c r="H12" s="64">
        <f t="shared" si="1"/>
        <v>17</v>
      </c>
      <c r="I12" s="65">
        <v>0</v>
      </c>
      <c r="J12" s="64">
        <f t="shared" si="2"/>
        <v>17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13</v>
      </c>
      <c r="G13" s="65">
        <v>0</v>
      </c>
      <c r="H13" s="64">
        <f t="shared" si="1"/>
        <v>13</v>
      </c>
      <c r="I13" s="65">
        <v>0</v>
      </c>
      <c r="J13" s="64">
        <f t="shared" si="2"/>
        <v>13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9</v>
      </c>
      <c r="G14" s="65">
        <v>0</v>
      </c>
      <c r="H14" s="64">
        <f t="shared" si="1"/>
        <v>9</v>
      </c>
      <c r="I14" s="65">
        <v>0</v>
      </c>
      <c r="J14" s="64">
        <f t="shared" si="2"/>
        <v>9</v>
      </c>
      <c r="K14" s="79">
        <v>0</v>
      </c>
      <c r="L14" s="79">
        <v>1</v>
      </c>
      <c r="M14" s="67">
        <f t="shared" ref="M14:M22" si="3">K14+L14</f>
        <v>1</v>
      </c>
      <c r="N14" s="79">
        <v>2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10</v>
      </c>
      <c r="G15" s="65">
        <v>0</v>
      </c>
      <c r="H15" s="64">
        <f t="shared" si="1"/>
        <v>10</v>
      </c>
      <c r="I15" s="65">
        <v>0</v>
      </c>
      <c r="J15" s="64">
        <f t="shared" si="2"/>
        <v>10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2</v>
      </c>
      <c r="G16" s="65">
        <v>0</v>
      </c>
      <c r="H16" s="64">
        <f t="shared" si="1"/>
        <v>2</v>
      </c>
      <c r="I16" s="65">
        <v>0</v>
      </c>
      <c r="J16" s="64">
        <f t="shared" si="2"/>
        <v>2</v>
      </c>
      <c r="K16" s="79">
        <v>0</v>
      </c>
      <c r="L16" s="79">
        <v>0</v>
      </c>
      <c r="M16" s="67">
        <f t="shared" si="3"/>
        <v>0</v>
      </c>
      <c r="N16" s="79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1</v>
      </c>
      <c r="G17" s="65">
        <v>0</v>
      </c>
      <c r="H17" s="64">
        <f t="shared" si="1"/>
        <v>1</v>
      </c>
      <c r="I17" s="65">
        <v>0</v>
      </c>
      <c r="J17" s="64">
        <f t="shared" si="2"/>
        <v>1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3</v>
      </c>
      <c r="G18" s="65">
        <v>0</v>
      </c>
      <c r="H18" s="64">
        <f t="shared" si="1"/>
        <v>3</v>
      </c>
      <c r="I18" s="65">
        <v>0</v>
      </c>
      <c r="J18" s="64">
        <f t="shared" si="2"/>
        <v>3</v>
      </c>
      <c r="K18" s="79">
        <v>0</v>
      </c>
      <c r="L18" s="79">
        <v>0</v>
      </c>
      <c r="M18" s="67">
        <f t="shared" si="3"/>
        <v>0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65">
        <v>5</v>
      </c>
      <c r="G19" s="65">
        <v>0</v>
      </c>
      <c r="H19" s="64">
        <f t="shared" si="1"/>
        <v>5</v>
      </c>
      <c r="I19" s="65">
        <v>0</v>
      </c>
      <c r="J19" s="64">
        <f t="shared" si="2"/>
        <v>5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3</v>
      </c>
      <c r="H20" s="64">
        <f t="shared" si="1"/>
        <v>3</v>
      </c>
      <c r="I20" s="65">
        <v>0</v>
      </c>
      <c r="J20" s="64">
        <f t="shared" si="2"/>
        <v>3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65">
        <v>0</v>
      </c>
      <c r="G21" s="65">
        <v>0</v>
      </c>
      <c r="H21" s="64">
        <f t="shared" si="1"/>
        <v>0</v>
      </c>
      <c r="I21" s="65">
        <v>0</v>
      </c>
      <c r="J21" s="64">
        <f t="shared" si="2"/>
        <v>0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14</v>
      </c>
      <c r="H22" s="64">
        <f t="shared" si="1"/>
        <v>14</v>
      </c>
      <c r="I22" s="65">
        <v>8</v>
      </c>
      <c r="J22" s="64">
        <f t="shared" si="2"/>
        <v>22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178</v>
      </c>
      <c r="G23" s="64">
        <f>SUM(G10:G22)</f>
        <v>17</v>
      </c>
      <c r="H23" s="75">
        <f>SUM(H10:H22)</f>
        <v>195</v>
      </c>
      <c r="I23" s="64">
        <f t="shared" ref="I23:N23" si="4">SUM(I10:I22)</f>
        <v>8</v>
      </c>
      <c r="J23" s="75">
        <f>SUM(J10:J22)</f>
        <v>203</v>
      </c>
      <c r="K23" s="76">
        <f>SUM(K10:K22)</f>
        <v>52</v>
      </c>
      <c r="L23" s="76">
        <f>SUM(L10:L22)</f>
        <v>4</v>
      </c>
      <c r="M23" s="64">
        <f t="shared" si="4"/>
        <v>56</v>
      </c>
      <c r="N23" s="64">
        <f t="shared" si="4"/>
        <v>5</v>
      </c>
    </row>
    <row r="24" spans="2:14">
      <c r="B24" s="68"/>
      <c r="C24" s="68"/>
      <c r="D24" s="77"/>
      <c r="E24" s="73">
        <v>13</v>
      </c>
      <c r="F24" s="65">
        <v>222</v>
      </c>
      <c r="G24" s="65">
        <v>0</v>
      </c>
      <c r="H24" s="64">
        <f>F24+G24</f>
        <v>222</v>
      </c>
      <c r="I24" s="65">
        <v>0</v>
      </c>
      <c r="J24" s="64">
        <f t="shared" si="2"/>
        <v>222</v>
      </c>
      <c r="K24" s="79">
        <v>81</v>
      </c>
      <c r="L24" s="79">
        <v>10</v>
      </c>
      <c r="M24" s="78">
        <f t="shared" ref="M24:M36" si="5">K24+L24</f>
        <v>91</v>
      </c>
      <c r="N24" s="79">
        <v>12</v>
      </c>
    </row>
    <row r="25" spans="2:14">
      <c r="B25" s="68"/>
      <c r="C25" s="68" t="s">
        <v>0</v>
      </c>
      <c r="D25" s="77"/>
      <c r="E25" s="70">
        <v>12</v>
      </c>
      <c r="F25" s="65">
        <v>16</v>
      </c>
      <c r="G25" s="65">
        <v>0</v>
      </c>
      <c r="H25" s="64">
        <f t="shared" ref="H25:H50" si="6">F25+G25</f>
        <v>16</v>
      </c>
      <c r="I25" s="65">
        <v>0</v>
      </c>
      <c r="J25" s="64">
        <f t="shared" si="2"/>
        <v>16</v>
      </c>
      <c r="K25" s="79">
        <v>0</v>
      </c>
      <c r="L25" s="79">
        <v>0</v>
      </c>
      <c r="M25" s="78">
        <f t="shared" si="5"/>
        <v>0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5">
        <v>12</v>
      </c>
      <c r="G26" s="65">
        <v>0</v>
      </c>
      <c r="H26" s="64">
        <f t="shared" si="6"/>
        <v>12</v>
      </c>
      <c r="I26" s="65">
        <v>0</v>
      </c>
      <c r="J26" s="64">
        <f t="shared" si="2"/>
        <v>12</v>
      </c>
      <c r="K26" s="79">
        <v>0</v>
      </c>
      <c r="L26" s="79">
        <v>0</v>
      </c>
      <c r="M26" s="78">
        <f t="shared" si="5"/>
        <v>0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14</v>
      </c>
      <c r="G27" s="65">
        <v>0</v>
      </c>
      <c r="H27" s="64">
        <f t="shared" si="6"/>
        <v>14</v>
      </c>
      <c r="I27" s="65">
        <v>0</v>
      </c>
      <c r="J27" s="64">
        <f t="shared" si="2"/>
        <v>14</v>
      </c>
      <c r="K27" s="79">
        <v>0</v>
      </c>
      <c r="L27" s="79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11</v>
      </c>
      <c r="G28" s="65">
        <v>0</v>
      </c>
      <c r="H28" s="64">
        <f t="shared" si="6"/>
        <v>11</v>
      </c>
      <c r="I28" s="65">
        <v>0</v>
      </c>
      <c r="J28" s="64">
        <f t="shared" si="2"/>
        <v>11</v>
      </c>
      <c r="K28" s="79">
        <v>0</v>
      </c>
      <c r="L28" s="79">
        <v>1</v>
      </c>
      <c r="M28" s="78">
        <f t="shared" si="5"/>
        <v>1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10</v>
      </c>
      <c r="G29" s="65">
        <v>0</v>
      </c>
      <c r="H29" s="64">
        <f t="shared" si="6"/>
        <v>10</v>
      </c>
      <c r="I29" s="65">
        <v>0</v>
      </c>
      <c r="J29" s="64">
        <f t="shared" si="2"/>
        <v>10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10</v>
      </c>
      <c r="G30" s="65">
        <v>0</v>
      </c>
      <c r="H30" s="64">
        <f t="shared" si="6"/>
        <v>10</v>
      </c>
      <c r="I30" s="65">
        <v>0</v>
      </c>
      <c r="J30" s="64">
        <f t="shared" si="2"/>
        <v>10</v>
      </c>
      <c r="K30" s="79">
        <v>0</v>
      </c>
      <c r="L30" s="79">
        <v>0</v>
      </c>
      <c r="M30" s="78">
        <f t="shared" si="5"/>
        <v>0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0</v>
      </c>
      <c r="G31" s="65">
        <v>0</v>
      </c>
      <c r="H31" s="64">
        <f t="shared" si="6"/>
        <v>0</v>
      </c>
      <c r="I31" s="65">
        <v>0</v>
      </c>
      <c r="J31" s="64">
        <f t="shared" si="2"/>
        <v>0</v>
      </c>
      <c r="K31" s="79">
        <v>0</v>
      </c>
      <c r="L31" s="79">
        <v>0</v>
      </c>
      <c r="M31" s="78">
        <f t="shared" si="5"/>
        <v>0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0</v>
      </c>
      <c r="G32" s="65">
        <v>0</v>
      </c>
      <c r="H32" s="64">
        <f t="shared" si="6"/>
        <v>0</v>
      </c>
      <c r="I32" s="65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65">
        <v>5</v>
      </c>
      <c r="G33" s="65">
        <v>0</v>
      </c>
      <c r="H33" s="64">
        <f t="shared" si="6"/>
        <v>5</v>
      </c>
      <c r="I33" s="65">
        <v>0</v>
      </c>
      <c r="J33" s="64">
        <f t="shared" si="2"/>
        <v>5</v>
      </c>
      <c r="K33" s="79">
        <v>0</v>
      </c>
      <c r="L33" s="79">
        <v>1</v>
      </c>
      <c r="M33" s="78">
        <f t="shared" si="5"/>
        <v>1</v>
      </c>
      <c r="N33" s="79">
        <v>1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2</v>
      </c>
      <c r="H34" s="64">
        <f t="shared" si="6"/>
        <v>2</v>
      </c>
      <c r="I34" s="65">
        <v>0</v>
      </c>
      <c r="J34" s="64">
        <f t="shared" si="2"/>
        <v>2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1</v>
      </c>
      <c r="H35" s="64">
        <f t="shared" si="6"/>
        <v>1</v>
      </c>
      <c r="I35" s="65">
        <v>0</v>
      </c>
      <c r="J35" s="64">
        <f t="shared" si="2"/>
        <v>1</v>
      </c>
      <c r="K35" s="79">
        <v>0</v>
      </c>
      <c r="L35" s="79">
        <v>0</v>
      </c>
      <c r="M35" s="78">
        <f t="shared" si="5"/>
        <v>0</v>
      </c>
      <c r="N35" s="79">
        <v>0</v>
      </c>
    </row>
    <row r="36" spans="2:14">
      <c r="B36" s="73"/>
      <c r="C36" s="73"/>
      <c r="D36" s="77"/>
      <c r="E36" s="74">
        <v>1</v>
      </c>
      <c r="F36" s="65">
        <v>0</v>
      </c>
      <c r="G36" s="65">
        <v>14</v>
      </c>
      <c r="H36" s="64">
        <f t="shared" si="6"/>
        <v>14</v>
      </c>
      <c r="I36" s="65">
        <v>36</v>
      </c>
      <c r="J36" s="64">
        <f>H36+I36</f>
        <v>50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300</v>
      </c>
      <c r="G37" s="64">
        <f t="shared" si="7"/>
        <v>17</v>
      </c>
      <c r="H37" s="80">
        <f t="shared" si="7"/>
        <v>317</v>
      </c>
      <c r="I37" s="81">
        <f t="shared" si="7"/>
        <v>36</v>
      </c>
      <c r="J37" s="75">
        <f t="shared" si="7"/>
        <v>353</v>
      </c>
      <c r="K37" s="76">
        <f t="shared" si="7"/>
        <v>81</v>
      </c>
      <c r="L37" s="64">
        <f t="shared" si="7"/>
        <v>12</v>
      </c>
      <c r="M37" s="75">
        <f t="shared" si="7"/>
        <v>93</v>
      </c>
      <c r="N37" s="76">
        <f t="shared" si="7"/>
        <v>14</v>
      </c>
    </row>
    <row r="38" spans="2:14">
      <c r="B38" s="74"/>
      <c r="C38" s="74"/>
      <c r="D38" s="82"/>
      <c r="E38" s="70">
        <v>13</v>
      </c>
      <c r="F38" s="65">
        <v>2</v>
      </c>
      <c r="G38" s="65">
        <v>0</v>
      </c>
      <c r="H38" s="64">
        <f t="shared" si="6"/>
        <v>2</v>
      </c>
      <c r="I38" s="65">
        <v>0</v>
      </c>
      <c r="J38" s="64">
        <f t="shared" si="2"/>
        <v>2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480</v>
      </c>
      <c r="G53" s="85">
        <f t="shared" ref="G53:J53" si="10">+G23+G37+G51+G52</f>
        <v>34</v>
      </c>
      <c r="H53" s="85">
        <f t="shared" si="10"/>
        <v>514</v>
      </c>
      <c r="I53" s="85">
        <f t="shared" si="10"/>
        <v>44</v>
      </c>
      <c r="J53" s="85">
        <f t="shared" si="10"/>
        <v>558</v>
      </c>
      <c r="K53" s="85">
        <f>+K23+K37+K51+K52</f>
        <v>133</v>
      </c>
      <c r="L53" s="85">
        <f t="shared" ref="L53:N53" si="11">+L23+L37+L51+L52</f>
        <v>16</v>
      </c>
      <c r="M53" s="85">
        <f t="shared" si="11"/>
        <v>149</v>
      </c>
      <c r="N53" s="85">
        <f t="shared" si="11"/>
        <v>19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70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3">
        <v>709</v>
      </c>
      <c r="G10" s="63">
        <v>0</v>
      </c>
      <c r="H10" s="64">
        <f>F10+G10</f>
        <v>709</v>
      </c>
      <c r="I10" s="65">
        <v>0</v>
      </c>
      <c r="J10" s="64">
        <f>H10+I10</f>
        <v>709</v>
      </c>
      <c r="K10" s="66">
        <v>775</v>
      </c>
      <c r="L10" s="66">
        <v>262</v>
      </c>
      <c r="M10" s="67">
        <f t="shared" ref="M10:M12" si="0">K10+L10</f>
        <v>1037</v>
      </c>
      <c r="N10" s="66">
        <v>303</v>
      </c>
    </row>
    <row r="11" spans="2:14">
      <c r="B11" s="68" t="s">
        <v>1</v>
      </c>
      <c r="C11" s="69" t="s">
        <v>0</v>
      </c>
      <c r="D11" s="61"/>
      <c r="E11" s="70">
        <v>12</v>
      </c>
      <c r="F11" s="63">
        <v>54</v>
      </c>
      <c r="G11" s="63">
        <v>0</v>
      </c>
      <c r="H11" s="64">
        <f t="shared" ref="H11:H22" si="1">F11+G11</f>
        <v>54</v>
      </c>
      <c r="I11" s="65">
        <v>0</v>
      </c>
      <c r="J11" s="64">
        <f t="shared" ref="J11:J50" si="2">H11+I11</f>
        <v>54</v>
      </c>
      <c r="K11" s="66">
        <v>3</v>
      </c>
      <c r="L11" s="66">
        <v>3</v>
      </c>
      <c r="M11" s="67">
        <f t="shared" si="0"/>
        <v>6</v>
      </c>
      <c r="N11" s="66">
        <v>3</v>
      </c>
    </row>
    <row r="12" spans="2:14">
      <c r="B12" s="68" t="s">
        <v>2</v>
      </c>
      <c r="C12" s="71"/>
      <c r="D12" s="72" t="s">
        <v>6</v>
      </c>
      <c r="E12" s="70">
        <v>11</v>
      </c>
      <c r="F12" s="63">
        <v>63</v>
      </c>
      <c r="G12" s="63">
        <v>0</v>
      </c>
      <c r="H12" s="64">
        <f t="shared" si="1"/>
        <v>63</v>
      </c>
      <c r="I12" s="65">
        <v>0</v>
      </c>
      <c r="J12" s="64">
        <f t="shared" si="2"/>
        <v>63</v>
      </c>
      <c r="K12" s="66">
        <v>9</v>
      </c>
      <c r="L12" s="66">
        <v>1</v>
      </c>
      <c r="M12" s="67">
        <f t="shared" si="0"/>
        <v>10</v>
      </c>
      <c r="N12" s="66">
        <v>1</v>
      </c>
    </row>
    <row r="13" spans="2:14">
      <c r="B13" s="68" t="s">
        <v>1</v>
      </c>
      <c r="C13" s="69"/>
      <c r="D13" s="72" t="s">
        <v>10</v>
      </c>
      <c r="E13" s="70">
        <v>10</v>
      </c>
      <c r="F13" s="63">
        <v>158</v>
      </c>
      <c r="G13" s="63">
        <v>0</v>
      </c>
      <c r="H13" s="64">
        <f t="shared" si="1"/>
        <v>158</v>
      </c>
      <c r="I13" s="65">
        <v>0</v>
      </c>
      <c r="J13" s="64">
        <f t="shared" si="2"/>
        <v>158</v>
      </c>
      <c r="K13" s="66">
        <v>5</v>
      </c>
      <c r="L13" s="66">
        <v>0</v>
      </c>
      <c r="M13" s="67">
        <f>K13+L13</f>
        <v>5</v>
      </c>
      <c r="N13" s="66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63">
        <v>50</v>
      </c>
      <c r="G14" s="63">
        <v>0</v>
      </c>
      <c r="H14" s="64">
        <f t="shared" si="1"/>
        <v>50</v>
      </c>
      <c r="I14" s="65">
        <v>0</v>
      </c>
      <c r="J14" s="64">
        <f t="shared" si="2"/>
        <v>50</v>
      </c>
      <c r="K14" s="66">
        <v>2</v>
      </c>
      <c r="L14" s="66">
        <v>0</v>
      </c>
      <c r="M14" s="67">
        <f t="shared" ref="M14:M22" si="3">K14+L14</f>
        <v>2</v>
      </c>
      <c r="N14" s="66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3">
        <v>52</v>
      </c>
      <c r="G15" s="63">
        <v>0</v>
      </c>
      <c r="H15" s="64">
        <f t="shared" si="1"/>
        <v>52</v>
      </c>
      <c r="I15" s="65">
        <v>0</v>
      </c>
      <c r="J15" s="64">
        <f t="shared" si="2"/>
        <v>52</v>
      </c>
      <c r="K15" s="66">
        <v>2</v>
      </c>
      <c r="L15" s="66">
        <v>2</v>
      </c>
      <c r="M15" s="67">
        <f t="shared" si="3"/>
        <v>4</v>
      </c>
      <c r="N15" s="66">
        <v>2</v>
      </c>
    </row>
    <row r="16" spans="2:14">
      <c r="B16" s="68" t="s">
        <v>6</v>
      </c>
      <c r="C16" s="69"/>
      <c r="D16" s="72" t="s">
        <v>12</v>
      </c>
      <c r="E16" s="70">
        <v>7</v>
      </c>
      <c r="F16" s="63">
        <v>106</v>
      </c>
      <c r="G16" s="63">
        <v>0</v>
      </c>
      <c r="H16" s="64">
        <f t="shared" si="1"/>
        <v>106</v>
      </c>
      <c r="I16" s="65">
        <v>0</v>
      </c>
      <c r="J16" s="64">
        <f t="shared" si="2"/>
        <v>106</v>
      </c>
      <c r="K16" s="66">
        <v>1</v>
      </c>
      <c r="L16" s="66">
        <v>0</v>
      </c>
      <c r="M16" s="67">
        <f t="shared" si="3"/>
        <v>1</v>
      </c>
      <c r="N16" s="66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63">
        <v>52</v>
      </c>
      <c r="G17" s="63">
        <v>0</v>
      </c>
      <c r="H17" s="64">
        <f t="shared" si="1"/>
        <v>52</v>
      </c>
      <c r="I17" s="65">
        <v>0</v>
      </c>
      <c r="J17" s="64">
        <f t="shared" si="2"/>
        <v>52</v>
      </c>
      <c r="K17" s="66">
        <v>3</v>
      </c>
      <c r="L17" s="66">
        <v>2</v>
      </c>
      <c r="M17" s="67">
        <f t="shared" si="3"/>
        <v>5</v>
      </c>
      <c r="N17" s="66">
        <v>5</v>
      </c>
    </row>
    <row r="18" spans="2:14">
      <c r="B18" s="68" t="s">
        <v>1</v>
      </c>
      <c r="C18" s="69"/>
      <c r="D18" s="72" t="s">
        <v>9</v>
      </c>
      <c r="E18" s="70">
        <v>5</v>
      </c>
      <c r="F18" s="63">
        <v>31</v>
      </c>
      <c r="G18" s="63">
        <v>0</v>
      </c>
      <c r="H18" s="64">
        <f t="shared" si="1"/>
        <v>31</v>
      </c>
      <c r="I18" s="65">
        <v>0</v>
      </c>
      <c r="J18" s="64">
        <f t="shared" si="2"/>
        <v>31</v>
      </c>
      <c r="K18" s="66">
        <v>0</v>
      </c>
      <c r="L18" s="66">
        <v>0</v>
      </c>
      <c r="M18" s="67">
        <f t="shared" si="3"/>
        <v>0</v>
      </c>
      <c r="N18" s="66">
        <v>0</v>
      </c>
    </row>
    <row r="19" spans="2:14">
      <c r="B19" s="68"/>
      <c r="C19" s="69"/>
      <c r="D19" s="72" t="s">
        <v>12</v>
      </c>
      <c r="E19" s="70">
        <v>4</v>
      </c>
      <c r="F19" s="63">
        <v>14</v>
      </c>
      <c r="G19" s="63">
        <v>0</v>
      </c>
      <c r="H19" s="64">
        <f t="shared" si="1"/>
        <v>14</v>
      </c>
      <c r="I19" s="65">
        <v>0</v>
      </c>
      <c r="J19" s="64">
        <f t="shared" si="2"/>
        <v>14</v>
      </c>
      <c r="K19" s="66">
        <v>0</v>
      </c>
      <c r="L19" s="66">
        <v>0</v>
      </c>
      <c r="M19" s="67">
        <f t="shared" si="3"/>
        <v>0</v>
      </c>
      <c r="N19" s="66">
        <v>0</v>
      </c>
    </row>
    <row r="20" spans="2:14">
      <c r="B20" s="68"/>
      <c r="C20" s="69" t="s">
        <v>1</v>
      </c>
      <c r="D20" s="61"/>
      <c r="E20" s="70">
        <v>3</v>
      </c>
      <c r="F20" s="63">
        <v>0</v>
      </c>
      <c r="G20" s="63">
        <v>8</v>
      </c>
      <c r="H20" s="64">
        <f t="shared" si="1"/>
        <v>8</v>
      </c>
      <c r="I20" s="65">
        <v>0</v>
      </c>
      <c r="J20" s="64">
        <f t="shared" si="2"/>
        <v>8</v>
      </c>
      <c r="K20" s="66">
        <v>0</v>
      </c>
      <c r="L20" s="66">
        <v>0</v>
      </c>
      <c r="M20" s="67">
        <f t="shared" si="3"/>
        <v>0</v>
      </c>
      <c r="N20" s="66">
        <v>0</v>
      </c>
    </row>
    <row r="21" spans="2:14">
      <c r="B21" s="68"/>
      <c r="C21" s="69"/>
      <c r="D21" s="61"/>
      <c r="E21" s="70">
        <v>2</v>
      </c>
      <c r="F21" s="63">
        <v>0</v>
      </c>
      <c r="G21" s="63">
        <v>3</v>
      </c>
      <c r="H21" s="64">
        <f t="shared" si="1"/>
        <v>3</v>
      </c>
      <c r="I21" s="65">
        <v>0</v>
      </c>
      <c r="J21" s="64">
        <f t="shared" si="2"/>
        <v>3</v>
      </c>
      <c r="K21" s="66">
        <v>0</v>
      </c>
      <c r="L21" s="66">
        <v>0</v>
      </c>
      <c r="M21" s="67">
        <f t="shared" si="3"/>
        <v>0</v>
      </c>
      <c r="N21" s="66">
        <v>0</v>
      </c>
    </row>
    <row r="22" spans="2:14">
      <c r="B22" s="73"/>
      <c r="C22" s="71"/>
      <c r="D22" s="61"/>
      <c r="E22" s="74">
        <v>1</v>
      </c>
      <c r="F22" s="63">
        <v>0</v>
      </c>
      <c r="G22" s="63">
        <v>27</v>
      </c>
      <c r="H22" s="64">
        <f t="shared" si="1"/>
        <v>27</v>
      </c>
      <c r="I22" s="65">
        <v>108</v>
      </c>
      <c r="J22" s="64">
        <f t="shared" si="2"/>
        <v>135</v>
      </c>
      <c r="K22" s="66">
        <v>1</v>
      </c>
      <c r="L22" s="66">
        <v>0</v>
      </c>
      <c r="M22" s="67">
        <f t="shared" si="3"/>
        <v>1</v>
      </c>
      <c r="N22" s="66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1289</v>
      </c>
      <c r="G23" s="64">
        <f>SUM(G10:G22)</f>
        <v>38</v>
      </c>
      <c r="H23" s="75">
        <f>SUM(H10:H22)</f>
        <v>1327</v>
      </c>
      <c r="I23" s="64">
        <f t="shared" ref="I23:N23" si="4">SUM(I10:I22)</f>
        <v>108</v>
      </c>
      <c r="J23" s="75">
        <f>SUM(J10:J22)</f>
        <v>1435</v>
      </c>
      <c r="K23" s="76">
        <f>SUM(K10:K22)</f>
        <v>801</v>
      </c>
      <c r="L23" s="76">
        <f>SUM(L10:L22)</f>
        <v>270</v>
      </c>
      <c r="M23" s="64">
        <f t="shared" si="4"/>
        <v>1071</v>
      </c>
      <c r="N23" s="64">
        <f t="shared" si="4"/>
        <v>314</v>
      </c>
    </row>
    <row r="24" spans="2:14">
      <c r="B24" s="68"/>
      <c r="C24" s="68"/>
      <c r="D24" s="77"/>
      <c r="E24" s="73">
        <v>13</v>
      </c>
      <c r="F24" s="63">
        <v>1361</v>
      </c>
      <c r="G24" s="63">
        <v>0</v>
      </c>
      <c r="H24" s="64">
        <f>F24+G24</f>
        <v>1361</v>
      </c>
      <c r="I24" s="65">
        <v>0</v>
      </c>
      <c r="J24" s="64">
        <f t="shared" si="2"/>
        <v>1361</v>
      </c>
      <c r="K24" s="66">
        <v>1132</v>
      </c>
      <c r="L24" s="66">
        <v>177</v>
      </c>
      <c r="M24" s="78">
        <f t="shared" ref="M24:M36" si="5">K24+L24</f>
        <v>1309</v>
      </c>
      <c r="N24" s="79">
        <v>206</v>
      </c>
    </row>
    <row r="25" spans="2:14">
      <c r="B25" s="68"/>
      <c r="C25" s="68" t="s">
        <v>0</v>
      </c>
      <c r="D25" s="77"/>
      <c r="E25" s="70">
        <v>12</v>
      </c>
      <c r="F25" s="63">
        <v>124</v>
      </c>
      <c r="G25" s="63">
        <v>0</v>
      </c>
      <c r="H25" s="64">
        <f t="shared" ref="H25:H50" si="6">F25+G25</f>
        <v>124</v>
      </c>
      <c r="I25" s="65">
        <v>0</v>
      </c>
      <c r="J25" s="64">
        <f t="shared" si="2"/>
        <v>124</v>
      </c>
      <c r="K25" s="66">
        <v>3</v>
      </c>
      <c r="L25" s="66">
        <v>0</v>
      </c>
      <c r="M25" s="78">
        <f t="shared" si="5"/>
        <v>3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63">
        <v>96</v>
      </c>
      <c r="G26" s="63">
        <v>0</v>
      </c>
      <c r="H26" s="64">
        <f t="shared" si="6"/>
        <v>96</v>
      </c>
      <c r="I26" s="65">
        <v>0</v>
      </c>
      <c r="J26" s="64">
        <f t="shared" si="2"/>
        <v>96</v>
      </c>
      <c r="K26" s="66">
        <v>5</v>
      </c>
      <c r="L26" s="66">
        <v>0</v>
      </c>
      <c r="M26" s="78">
        <f t="shared" si="5"/>
        <v>5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3">
        <v>156</v>
      </c>
      <c r="G27" s="63">
        <v>0</v>
      </c>
      <c r="H27" s="64">
        <f t="shared" si="6"/>
        <v>156</v>
      </c>
      <c r="I27" s="65">
        <v>0</v>
      </c>
      <c r="J27" s="64">
        <f t="shared" si="2"/>
        <v>156</v>
      </c>
      <c r="K27" s="66">
        <v>0</v>
      </c>
      <c r="L27" s="66">
        <v>0</v>
      </c>
      <c r="M27" s="78">
        <f t="shared" si="5"/>
        <v>0</v>
      </c>
      <c r="N27" s="79">
        <v>0</v>
      </c>
    </row>
    <row r="28" spans="2:14">
      <c r="B28" s="68" t="s">
        <v>0</v>
      </c>
      <c r="C28" s="68"/>
      <c r="D28" s="77" t="s">
        <v>8</v>
      </c>
      <c r="E28" s="70">
        <v>9</v>
      </c>
      <c r="F28" s="63">
        <v>80</v>
      </c>
      <c r="G28" s="63">
        <v>0</v>
      </c>
      <c r="H28" s="64">
        <f t="shared" si="6"/>
        <v>80</v>
      </c>
      <c r="I28" s="65">
        <v>0</v>
      </c>
      <c r="J28" s="64">
        <f t="shared" si="2"/>
        <v>80</v>
      </c>
      <c r="K28" s="66">
        <v>0</v>
      </c>
      <c r="L28" s="66">
        <v>1</v>
      </c>
      <c r="M28" s="78">
        <f t="shared" si="5"/>
        <v>1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3">
        <v>75</v>
      </c>
      <c r="G29" s="63">
        <v>0</v>
      </c>
      <c r="H29" s="64">
        <f t="shared" si="6"/>
        <v>75</v>
      </c>
      <c r="I29" s="65">
        <v>0</v>
      </c>
      <c r="J29" s="64">
        <f t="shared" si="2"/>
        <v>75</v>
      </c>
      <c r="K29" s="66">
        <v>0</v>
      </c>
      <c r="L29" s="66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3">
        <v>120</v>
      </c>
      <c r="G30" s="63">
        <v>0</v>
      </c>
      <c r="H30" s="64">
        <f t="shared" si="6"/>
        <v>120</v>
      </c>
      <c r="I30" s="65">
        <v>0</v>
      </c>
      <c r="J30" s="64">
        <f t="shared" si="2"/>
        <v>120</v>
      </c>
      <c r="K30" s="66">
        <v>1</v>
      </c>
      <c r="L30" s="66">
        <v>1</v>
      </c>
      <c r="M30" s="78">
        <f t="shared" si="5"/>
        <v>2</v>
      </c>
      <c r="N30" s="79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63">
        <v>128</v>
      </c>
      <c r="G31" s="63">
        <v>0</v>
      </c>
      <c r="H31" s="64">
        <f t="shared" si="6"/>
        <v>128</v>
      </c>
      <c r="I31" s="65">
        <v>0</v>
      </c>
      <c r="J31" s="64">
        <f t="shared" si="2"/>
        <v>128</v>
      </c>
      <c r="K31" s="66">
        <v>1</v>
      </c>
      <c r="L31" s="66">
        <v>4</v>
      </c>
      <c r="M31" s="78">
        <f t="shared" si="5"/>
        <v>5</v>
      </c>
      <c r="N31" s="79">
        <v>6</v>
      </c>
    </row>
    <row r="32" spans="2:14">
      <c r="B32" s="68" t="s">
        <v>9</v>
      </c>
      <c r="C32" s="74"/>
      <c r="D32" s="77"/>
      <c r="E32" s="70">
        <v>5</v>
      </c>
      <c r="F32" s="63">
        <v>77</v>
      </c>
      <c r="G32" s="63">
        <v>0</v>
      </c>
      <c r="H32" s="64">
        <f t="shared" si="6"/>
        <v>77</v>
      </c>
      <c r="I32" s="65">
        <v>0</v>
      </c>
      <c r="J32" s="64">
        <f t="shared" si="2"/>
        <v>77</v>
      </c>
      <c r="K32" s="66">
        <v>0</v>
      </c>
      <c r="L32" s="66">
        <v>1</v>
      </c>
      <c r="M32" s="78">
        <f t="shared" si="5"/>
        <v>1</v>
      </c>
      <c r="N32" s="79">
        <v>2</v>
      </c>
    </row>
    <row r="33" spans="2:14">
      <c r="B33" s="68"/>
      <c r="C33" s="68"/>
      <c r="D33" s="77"/>
      <c r="E33" s="70">
        <v>4</v>
      </c>
      <c r="F33" s="63">
        <v>33</v>
      </c>
      <c r="G33" s="63">
        <v>0</v>
      </c>
      <c r="H33" s="64">
        <f t="shared" si="6"/>
        <v>33</v>
      </c>
      <c r="I33" s="65">
        <v>0</v>
      </c>
      <c r="J33" s="64">
        <f t="shared" si="2"/>
        <v>33</v>
      </c>
      <c r="K33" s="66">
        <v>0</v>
      </c>
      <c r="L33" s="66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3">
        <v>0</v>
      </c>
      <c r="G34" s="63">
        <v>16</v>
      </c>
      <c r="H34" s="64">
        <f t="shared" si="6"/>
        <v>16</v>
      </c>
      <c r="I34" s="65">
        <v>0</v>
      </c>
      <c r="J34" s="64">
        <f t="shared" si="2"/>
        <v>16</v>
      </c>
      <c r="K34" s="66">
        <v>2</v>
      </c>
      <c r="L34" s="66">
        <v>1</v>
      </c>
      <c r="M34" s="78">
        <f t="shared" si="5"/>
        <v>3</v>
      </c>
      <c r="N34" s="79">
        <v>1</v>
      </c>
    </row>
    <row r="35" spans="2:14">
      <c r="B35" s="68"/>
      <c r="C35" s="68"/>
      <c r="D35" s="77"/>
      <c r="E35" s="70">
        <v>2</v>
      </c>
      <c r="F35" s="63">
        <v>0</v>
      </c>
      <c r="G35" s="63">
        <v>7</v>
      </c>
      <c r="H35" s="64">
        <f t="shared" si="6"/>
        <v>7</v>
      </c>
      <c r="I35" s="65">
        <v>0</v>
      </c>
      <c r="J35" s="64">
        <f t="shared" si="2"/>
        <v>7</v>
      </c>
      <c r="K35" s="66">
        <v>1</v>
      </c>
      <c r="L35" s="66">
        <v>0</v>
      </c>
      <c r="M35" s="78">
        <f t="shared" si="5"/>
        <v>1</v>
      </c>
      <c r="N35" s="79">
        <v>0</v>
      </c>
    </row>
    <row r="36" spans="2:14">
      <c r="B36" s="73"/>
      <c r="C36" s="73"/>
      <c r="D36" s="77"/>
      <c r="E36" s="74">
        <v>1</v>
      </c>
      <c r="F36" s="63">
        <v>0</v>
      </c>
      <c r="G36" s="63">
        <v>22</v>
      </c>
      <c r="H36" s="64">
        <f t="shared" si="6"/>
        <v>22</v>
      </c>
      <c r="I36" s="65">
        <v>364</v>
      </c>
      <c r="J36" s="64">
        <f>H36+I36</f>
        <v>386</v>
      </c>
      <c r="K36" s="66">
        <v>0</v>
      </c>
      <c r="L36" s="66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2250</v>
      </c>
      <c r="G37" s="64">
        <f t="shared" si="7"/>
        <v>45</v>
      </c>
      <c r="H37" s="80">
        <f t="shared" si="7"/>
        <v>2295</v>
      </c>
      <c r="I37" s="81">
        <f t="shared" si="7"/>
        <v>364</v>
      </c>
      <c r="J37" s="75">
        <f t="shared" si="7"/>
        <v>2659</v>
      </c>
      <c r="K37" s="76">
        <f t="shared" si="7"/>
        <v>1145</v>
      </c>
      <c r="L37" s="64">
        <f t="shared" si="7"/>
        <v>185</v>
      </c>
      <c r="M37" s="75">
        <f t="shared" si="7"/>
        <v>1330</v>
      </c>
      <c r="N37" s="76">
        <f t="shared" si="7"/>
        <v>217</v>
      </c>
    </row>
    <row r="38" spans="2:14">
      <c r="B38" s="74"/>
      <c r="C38" s="74"/>
      <c r="D38" s="82"/>
      <c r="E38" s="70">
        <v>13</v>
      </c>
      <c r="F38" s="65">
        <v>0</v>
      </c>
      <c r="G38" s="65">
        <v>0</v>
      </c>
      <c r="H38" s="64">
        <f t="shared" si="6"/>
        <v>0</v>
      </c>
      <c r="I38" s="65">
        <v>0</v>
      </c>
      <c r="J38" s="64">
        <f t="shared" si="2"/>
        <v>0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5</v>
      </c>
      <c r="L52" s="65">
        <v>10</v>
      </c>
      <c r="M52" s="65">
        <v>0</v>
      </c>
      <c r="N52" s="65">
        <v>12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3539</v>
      </c>
      <c r="G53" s="85">
        <f t="shared" ref="G53:J53" si="10">+G23+G37+G51+G52</f>
        <v>83</v>
      </c>
      <c r="H53" s="85">
        <f t="shared" si="10"/>
        <v>3622</v>
      </c>
      <c r="I53" s="85">
        <f t="shared" si="10"/>
        <v>472</v>
      </c>
      <c r="J53" s="85">
        <f t="shared" si="10"/>
        <v>4094</v>
      </c>
      <c r="K53" s="85">
        <f>+K23+K37+K51+K52</f>
        <v>1951</v>
      </c>
      <c r="L53" s="85">
        <f t="shared" ref="L53:N53" si="11">+L23+L37+L51+L52</f>
        <v>465</v>
      </c>
      <c r="M53" s="85">
        <f t="shared" si="11"/>
        <v>2401</v>
      </c>
      <c r="N53" s="85">
        <f t="shared" si="11"/>
        <v>543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2:E52"/>
    <mergeCell ref="C3:I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60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947</v>
      </c>
      <c r="G10" s="65"/>
      <c r="H10" s="64">
        <f>F10+G10</f>
        <v>947</v>
      </c>
      <c r="I10" s="65"/>
      <c r="J10" s="64">
        <f>H10+I10</f>
        <v>947</v>
      </c>
      <c r="K10" s="79">
        <v>1002</v>
      </c>
      <c r="L10" s="79">
        <v>175</v>
      </c>
      <c r="M10" s="67">
        <f t="shared" ref="M10:M12" si="0">K10+L10</f>
        <v>1177</v>
      </c>
      <c r="N10" s="79">
        <v>196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156</v>
      </c>
      <c r="G11" s="65"/>
      <c r="H11" s="64">
        <f t="shared" ref="H11:H22" si="1">F11+G11</f>
        <v>156</v>
      </c>
      <c r="I11" s="65"/>
      <c r="J11" s="64">
        <f t="shared" ref="J11:J50" si="2">H11+I11</f>
        <v>156</v>
      </c>
      <c r="K11" s="79">
        <v>10</v>
      </c>
      <c r="L11" s="79">
        <v>1</v>
      </c>
      <c r="M11" s="67">
        <f t="shared" si="0"/>
        <v>11</v>
      </c>
      <c r="N11" s="79">
        <v>1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316</v>
      </c>
      <c r="G12" s="65"/>
      <c r="H12" s="64">
        <f t="shared" si="1"/>
        <v>316</v>
      </c>
      <c r="I12" s="65"/>
      <c r="J12" s="64">
        <f t="shared" si="2"/>
        <v>316</v>
      </c>
      <c r="K12" s="79">
        <v>4</v>
      </c>
      <c r="L12" s="79">
        <v>1</v>
      </c>
      <c r="M12" s="67">
        <f t="shared" si="0"/>
        <v>5</v>
      </c>
      <c r="N12" s="79">
        <v>2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373</v>
      </c>
      <c r="G13" s="65"/>
      <c r="H13" s="64">
        <f t="shared" si="1"/>
        <v>373</v>
      </c>
      <c r="I13" s="65"/>
      <c r="J13" s="64">
        <f t="shared" si="2"/>
        <v>373</v>
      </c>
      <c r="K13" s="79">
        <v>10</v>
      </c>
      <c r="L13" s="79"/>
      <c r="M13" s="67">
        <f>K13+L13</f>
        <v>10</v>
      </c>
      <c r="N13" s="79"/>
    </row>
    <row r="14" spans="2:14">
      <c r="B14" s="68" t="s">
        <v>3</v>
      </c>
      <c r="C14" s="69"/>
      <c r="D14" s="72" t="s">
        <v>25</v>
      </c>
      <c r="E14" s="70">
        <v>9</v>
      </c>
      <c r="F14" s="65">
        <v>105</v>
      </c>
      <c r="G14" s="65"/>
      <c r="H14" s="64">
        <f t="shared" si="1"/>
        <v>105</v>
      </c>
      <c r="I14" s="65"/>
      <c r="J14" s="64">
        <f t="shared" si="2"/>
        <v>105</v>
      </c>
      <c r="K14" s="79">
        <v>1</v>
      </c>
      <c r="L14" s="79"/>
      <c r="M14" s="67">
        <f t="shared" ref="M14:M22" si="3">K14+L14</f>
        <v>1</v>
      </c>
      <c r="N14" s="7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133</v>
      </c>
      <c r="G15" s="65"/>
      <c r="H15" s="64">
        <f t="shared" si="1"/>
        <v>133</v>
      </c>
      <c r="I15" s="65"/>
      <c r="J15" s="64">
        <f t="shared" si="2"/>
        <v>133</v>
      </c>
      <c r="K15" s="79">
        <v>2</v>
      </c>
      <c r="L15" s="79"/>
      <c r="M15" s="67">
        <f t="shared" si="3"/>
        <v>2</v>
      </c>
      <c r="N15" s="79"/>
    </row>
    <row r="16" spans="2:14">
      <c r="B16" s="68" t="s">
        <v>6</v>
      </c>
      <c r="C16" s="69"/>
      <c r="D16" s="72" t="s">
        <v>12</v>
      </c>
      <c r="E16" s="70">
        <v>7</v>
      </c>
      <c r="F16" s="65">
        <v>111</v>
      </c>
      <c r="G16" s="65"/>
      <c r="H16" s="64">
        <f t="shared" si="1"/>
        <v>111</v>
      </c>
      <c r="I16" s="65"/>
      <c r="J16" s="64">
        <f t="shared" si="2"/>
        <v>111</v>
      </c>
      <c r="K16" s="79">
        <v>5</v>
      </c>
      <c r="L16" s="79">
        <v>1</v>
      </c>
      <c r="M16" s="67">
        <f t="shared" si="3"/>
        <v>6</v>
      </c>
      <c r="N16" s="79">
        <v>2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89</v>
      </c>
      <c r="G17" s="65"/>
      <c r="H17" s="64">
        <f t="shared" si="1"/>
        <v>89</v>
      </c>
      <c r="I17" s="65"/>
      <c r="J17" s="64">
        <f t="shared" si="2"/>
        <v>89</v>
      </c>
      <c r="K17" s="79">
        <v>1</v>
      </c>
      <c r="L17" s="79">
        <v>1</v>
      </c>
      <c r="M17" s="67">
        <f t="shared" si="3"/>
        <v>2</v>
      </c>
      <c r="N17" s="79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77</v>
      </c>
      <c r="G18" s="65"/>
      <c r="H18" s="64">
        <f t="shared" si="1"/>
        <v>77</v>
      </c>
      <c r="I18" s="65"/>
      <c r="J18" s="64">
        <f t="shared" si="2"/>
        <v>77</v>
      </c>
      <c r="K18" s="79">
        <v>0</v>
      </c>
      <c r="L18" s="79">
        <v>2</v>
      </c>
      <c r="M18" s="67">
        <f t="shared" si="3"/>
        <v>2</v>
      </c>
      <c r="N18" s="79">
        <v>2</v>
      </c>
    </row>
    <row r="19" spans="2:14">
      <c r="B19" s="68"/>
      <c r="C19" s="69"/>
      <c r="D19" s="72" t="s">
        <v>12</v>
      </c>
      <c r="E19" s="70">
        <v>4</v>
      </c>
      <c r="F19" s="65">
        <v>68</v>
      </c>
      <c r="G19" s="65"/>
      <c r="H19" s="64">
        <f t="shared" si="1"/>
        <v>68</v>
      </c>
      <c r="I19" s="65"/>
      <c r="J19" s="64">
        <f t="shared" si="2"/>
        <v>68</v>
      </c>
      <c r="K19" s="79">
        <v>1</v>
      </c>
      <c r="L19" s="79">
        <v>3</v>
      </c>
      <c r="M19" s="67">
        <f t="shared" si="3"/>
        <v>4</v>
      </c>
      <c r="N19" s="79">
        <v>3</v>
      </c>
    </row>
    <row r="20" spans="2:14">
      <c r="B20" s="68"/>
      <c r="C20" s="69" t="s">
        <v>1</v>
      </c>
      <c r="D20" s="61"/>
      <c r="E20" s="70">
        <v>3</v>
      </c>
      <c r="F20" s="65"/>
      <c r="G20" s="65">
        <v>27</v>
      </c>
      <c r="H20" s="64">
        <f t="shared" si="1"/>
        <v>27</v>
      </c>
      <c r="I20" s="65"/>
      <c r="J20" s="64">
        <f t="shared" si="2"/>
        <v>27</v>
      </c>
      <c r="K20" s="79">
        <v>1</v>
      </c>
      <c r="L20" s="79"/>
      <c r="M20" s="67">
        <f t="shared" si="3"/>
        <v>1</v>
      </c>
      <c r="N20" s="79"/>
    </row>
    <row r="21" spans="2:14">
      <c r="B21" s="68"/>
      <c r="C21" s="69"/>
      <c r="D21" s="61"/>
      <c r="E21" s="70">
        <v>2</v>
      </c>
      <c r="F21" s="65"/>
      <c r="G21" s="65">
        <v>15</v>
      </c>
      <c r="H21" s="64">
        <f t="shared" si="1"/>
        <v>15</v>
      </c>
      <c r="I21" s="65"/>
      <c r="J21" s="64">
        <f t="shared" si="2"/>
        <v>15</v>
      </c>
      <c r="K21" s="79">
        <v>0</v>
      </c>
      <c r="L21" s="79"/>
      <c r="M21" s="67">
        <f t="shared" si="3"/>
        <v>0</v>
      </c>
      <c r="N21" s="79"/>
    </row>
    <row r="22" spans="2:14">
      <c r="B22" s="73"/>
      <c r="C22" s="71"/>
      <c r="D22" s="61"/>
      <c r="E22" s="74">
        <v>1</v>
      </c>
      <c r="F22" s="65"/>
      <c r="G22" s="65">
        <v>70</v>
      </c>
      <c r="H22" s="64">
        <f t="shared" si="1"/>
        <v>70</v>
      </c>
      <c r="I22" s="65">
        <v>202</v>
      </c>
      <c r="J22" s="64">
        <f t="shared" si="2"/>
        <v>272</v>
      </c>
      <c r="K22" s="79">
        <v>2</v>
      </c>
      <c r="L22" s="79"/>
      <c r="M22" s="67">
        <f t="shared" si="3"/>
        <v>2</v>
      </c>
      <c r="N22" s="79"/>
    </row>
    <row r="23" spans="2:14" ht="15" customHeight="1">
      <c r="B23" s="167" t="s">
        <v>18</v>
      </c>
      <c r="C23" s="168"/>
      <c r="D23" s="168"/>
      <c r="E23" s="169"/>
      <c r="F23" s="64">
        <f>SUM(F10:F22)</f>
        <v>2375</v>
      </c>
      <c r="G23" s="64">
        <f>SUM(G10:G22)</f>
        <v>112</v>
      </c>
      <c r="H23" s="75">
        <f>SUM(H10:H22)</f>
        <v>2487</v>
      </c>
      <c r="I23" s="64">
        <f t="shared" ref="I23:N23" si="4">SUM(I10:I22)</f>
        <v>202</v>
      </c>
      <c r="J23" s="75">
        <f>SUM(J10:J22)</f>
        <v>2689</v>
      </c>
      <c r="K23" s="76">
        <f>SUM(K10:K22)</f>
        <v>1039</v>
      </c>
      <c r="L23" s="76">
        <f>SUM(L10:L22)</f>
        <v>184</v>
      </c>
      <c r="M23" s="64">
        <f t="shared" si="4"/>
        <v>1223</v>
      </c>
      <c r="N23" s="64">
        <f t="shared" si="4"/>
        <v>207</v>
      </c>
    </row>
    <row r="24" spans="2:14">
      <c r="B24" s="68"/>
      <c r="C24" s="68"/>
      <c r="D24" s="77"/>
      <c r="E24" s="73">
        <v>13</v>
      </c>
      <c r="F24" s="65">
        <v>1448</v>
      </c>
      <c r="G24" s="65"/>
      <c r="H24" s="64">
        <f>F24+G24</f>
        <v>1448</v>
      </c>
      <c r="I24" s="65"/>
      <c r="J24" s="64">
        <f t="shared" si="2"/>
        <v>1448</v>
      </c>
      <c r="K24" s="79">
        <v>889</v>
      </c>
      <c r="L24" s="79">
        <v>136</v>
      </c>
      <c r="M24" s="78">
        <f t="shared" ref="M24:M36" si="5">K24+L24</f>
        <v>1025</v>
      </c>
      <c r="N24" s="79">
        <v>156</v>
      </c>
    </row>
    <row r="25" spans="2:14">
      <c r="B25" s="68"/>
      <c r="C25" s="68" t="s">
        <v>0</v>
      </c>
      <c r="D25" s="77"/>
      <c r="E25" s="70">
        <v>12</v>
      </c>
      <c r="F25" s="65">
        <v>105</v>
      </c>
      <c r="G25" s="65"/>
      <c r="H25" s="64">
        <f t="shared" ref="H25:H50" si="6">F25+G25</f>
        <v>105</v>
      </c>
      <c r="I25" s="65"/>
      <c r="J25" s="64">
        <f t="shared" si="2"/>
        <v>105</v>
      </c>
      <c r="K25" s="79">
        <v>7</v>
      </c>
      <c r="L25" s="79">
        <v>1</v>
      </c>
      <c r="M25" s="78">
        <f t="shared" si="5"/>
        <v>8</v>
      </c>
      <c r="N25" s="79">
        <v>1</v>
      </c>
    </row>
    <row r="26" spans="2:14">
      <c r="B26" s="68" t="s">
        <v>7</v>
      </c>
      <c r="C26" s="73"/>
      <c r="D26" s="77"/>
      <c r="E26" s="70">
        <v>11</v>
      </c>
      <c r="F26" s="65">
        <v>142</v>
      </c>
      <c r="G26" s="65"/>
      <c r="H26" s="64">
        <f t="shared" si="6"/>
        <v>142</v>
      </c>
      <c r="I26" s="65"/>
      <c r="J26" s="64">
        <f t="shared" si="2"/>
        <v>142</v>
      </c>
      <c r="K26" s="79">
        <v>6</v>
      </c>
      <c r="L26" s="79">
        <v>1</v>
      </c>
      <c r="M26" s="78">
        <f t="shared" si="5"/>
        <v>7</v>
      </c>
      <c r="N26" s="79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335</v>
      </c>
      <c r="G27" s="65"/>
      <c r="H27" s="64">
        <f t="shared" si="6"/>
        <v>335</v>
      </c>
      <c r="I27" s="65"/>
      <c r="J27" s="64">
        <f t="shared" si="2"/>
        <v>335</v>
      </c>
      <c r="K27" s="79">
        <v>9</v>
      </c>
      <c r="L27" s="79">
        <v>3</v>
      </c>
      <c r="M27" s="78">
        <f t="shared" si="5"/>
        <v>12</v>
      </c>
      <c r="N27" s="79">
        <v>5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120</v>
      </c>
      <c r="G28" s="65"/>
      <c r="H28" s="64">
        <f t="shared" si="6"/>
        <v>120</v>
      </c>
      <c r="I28" s="65"/>
      <c r="J28" s="64">
        <f t="shared" si="2"/>
        <v>120</v>
      </c>
      <c r="K28" s="79">
        <v>5</v>
      </c>
      <c r="L28" s="79">
        <v>1</v>
      </c>
      <c r="M28" s="78">
        <f t="shared" si="5"/>
        <v>6</v>
      </c>
      <c r="N28" s="79">
        <v>1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154</v>
      </c>
      <c r="G29" s="65"/>
      <c r="H29" s="64">
        <f t="shared" si="6"/>
        <v>154</v>
      </c>
      <c r="I29" s="65"/>
      <c r="J29" s="64">
        <f t="shared" si="2"/>
        <v>154</v>
      </c>
      <c r="K29" s="79">
        <v>2</v>
      </c>
      <c r="L29" s="79"/>
      <c r="M29" s="78">
        <f t="shared" si="5"/>
        <v>2</v>
      </c>
      <c r="N29" s="79"/>
    </row>
    <row r="30" spans="2:14">
      <c r="B30" s="68" t="s">
        <v>4</v>
      </c>
      <c r="C30" s="68"/>
      <c r="D30" s="77" t="s">
        <v>4</v>
      </c>
      <c r="E30" s="70">
        <v>7</v>
      </c>
      <c r="F30" s="65">
        <v>158</v>
      </c>
      <c r="G30" s="65"/>
      <c r="H30" s="64">
        <f t="shared" si="6"/>
        <v>158</v>
      </c>
      <c r="I30" s="65"/>
      <c r="J30" s="64">
        <f t="shared" si="2"/>
        <v>158</v>
      </c>
      <c r="K30" s="79">
        <v>3</v>
      </c>
      <c r="L30" s="79">
        <v>2</v>
      </c>
      <c r="M30" s="78">
        <f t="shared" si="5"/>
        <v>5</v>
      </c>
      <c r="N30" s="79">
        <v>3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124</v>
      </c>
      <c r="G31" s="65"/>
      <c r="H31" s="64">
        <f t="shared" si="6"/>
        <v>124</v>
      </c>
      <c r="I31" s="65"/>
      <c r="J31" s="64">
        <f t="shared" si="2"/>
        <v>124</v>
      </c>
      <c r="K31" s="79">
        <v>2</v>
      </c>
      <c r="L31" s="79">
        <v>2</v>
      </c>
      <c r="M31" s="78">
        <f t="shared" si="5"/>
        <v>4</v>
      </c>
      <c r="N31" s="79">
        <v>2</v>
      </c>
    </row>
    <row r="32" spans="2:14">
      <c r="B32" s="68" t="s">
        <v>9</v>
      </c>
      <c r="C32" s="74"/>
      <c r="D32" s="77"/>
      <c r="E32" s="70">
        <v>5</v>
      </c>
      <c r="F32" s="65">
        <v>82</v>
      </c>
      <c r="G32" s="65"/>
      <c r="H32" s="64">
        <f t="shared" si="6"/>
        <v>82</v>
      </c>
      <c r="I32" s="65"/>
      <c r="J32" s="64">
        <f t="shared" si="2"/>
        <v>82</v>
      </c>
      <c r="K32" s="79">
        <v>4</v>
      </c>
      <c r="L32" s="79">
        <v>4</v>
      </c>
      <c r="M32" s="78">
        <f t="shared" si="5"/>
        <v>8</v>
      </c>
      <c r="N32" s="79">
        <v>6</v>
      </c>
    </row>
    <row r="33" spans="2:14">
      <c r="B33" s="68"/>
      <c r="C33" s="68"/>
      <c r="D33" s="77"/>
      <c r="E33" s="70">
        <v>4</v>
      </c>
      <c r="F33" s="65">
        <v>98</v>
      </c>
      <c r="G33" s="65"/>
      <c r="H33" s="64">
        <f t="shared" si="6"/>
        <v>98</v>
      </c>
      <c r="I33" s="65"/>
      <c r="J33" s="64">
        <f t="shared" si="2"/>
        <v>98</v>
      </c>
      <c r="K33" s="79">
        <v>2</v>
      </c>
      <c r="L33" s="79">
        <v>2</v>
      </c>
      <c r="M33" s="78">
        <f t="shared" si="5"/>
        <v>4</v>
      </c>
      <c r="N33" s="79">
        <v>2</v>
      </c>
    </row>
    <row r="34" spans="2:14">
      <c r="B34" s="68"/>
      <c r="C34" s="68" t="s">
        <v>1</v>
      </c>
      <c r="D34" s="77"/>
      <c r="E34" s="70">
        <v>3</v>
      </c>
      <c r="F34" s="65"/>
      <c r="G34" s="65">
        <v>25</v>
      </c>
      <c r="H34" s="64">
        <f t="shared" si="6"/>
        <v>25</v>
      </c>
      <c r="I34" s="65"/>
      <c r="J34" s="64">
        <f t="shared" si="2"/>
        <v>25</v>
      </c>
      <c r="K34" s="79">
        <v>2</v>
      </c>
      <c r="L34" s="79"/>
      <c r="M34" s="78">
        <f t="shared" si="5"/>
        <v>2</v>
      </c>
      <c r="N34" s="79"/>
    </row>
    <row r="35" spans="2:14">
      <c r="B35" s="68"/>
      <c r="C35" s="68"/>
      <c r="D35" s="77"/>
      <c r="E35" s="70">
        <v>2</v>
      </c>
      <c r="F35" s="65"/>
      <c r="G35" s="65">
        <v>13</v>
      </c>
      <c r="H35" s="64">
        <f t="shared" si="6"/>
        <v>13</v>
      </c>
      <c r="I35" s="65"/>
      <c r="J35" s="64">
        <f t="shared" si="2"/>
        <v>13</v>
      </c>
      <c r="K35" s="79">
        <v>1</v>
      </c>
      <c r="L35" s="79"/>
      <c r="M35" s="78">
        <f t="shared" si="5"/>
        <v>1</v>
      </c>
      <c r="N35" s="79"/>
    </row>
    <row r="36" spans="2:14">
      <c r="B36" s="73"/>
      <c r="C36" s="73"/>
      <c r="D36" s="77"/>
      <c r="E36" s="74">
        <v>1</v>
      </c>
      <c r="F36" s="65"/>
      <c r="G36" s="65">
        <v>58</v>
      </c>
      <c r="H36" s="64">
        <f t="shared" si="6"/>
        <v>58</v>
      </c>
      <c r="I36" s="65">
        <v>308</v>
      </c>
      <c r="J36" s="64">
        <f>H36+I36</f>
        <v>366</v>
      </c>
      <c r="K36" s="79">
        <v>0</v>
      </c>
      <c r="L36" s="79">
        <v>1</v>
      </c>
      <c r="M36" s="78">
        <f t="shared" si="5"/>
        <v>1</v>
      </c>
      <c r="N36" s="79">
        <v>2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2766</v>
      </c>
      <c r="G37" s="64">
        <f t="shared" si="7"/>
        <v>96</v>
      </c>
      <c r="H37" s="80">
        <f t="shared" si="7"/>
        <v>2862</v>
      </c>
      <c r="I37" s="81">
        <f t="shared" si="7"/>
        <v>308</v>
      </c>
      <c r="J37" s="75">
        <f t="shared" si="7"/>
        <v>3170</v>
      </c>
      <c r="K37" s="76">
        <f t="shared" si="7"/>
        <v>932</v>
      </c>
      <c r="L37" s="64">
        <f t="shared" si="7"/>
        <v>153</v>
      </c>
      <c r="M37" s="75">
        <f t="shared" si="7"/>
        <v>1085</v>
      </c>
      <c r="N37" s="76">
        <f t="shared" si="7"/>
        <v>179</v>
      </c>
    </row>
    <row r="38" spans="2:14">
      <c r="B38" s="74"/>
      <c r="C38" s="74"/>
      <c r="D38" s="82"/>
      <c r="E38" s="70">
        <v>13</v>
      </c>
      <c r="F38" s="65"/>
      <c r="G38" s="65"/>
      <c r="H38" s="64">
        <f t="shared" si="6"/>
        <v>0</v>
      </c>
      <c r="I38" s="65"/>
      <c r="J38" s="64">
        <f t="shared" si="2"/>
        <v>0</v>
      </c>
      <c r="K38" s="79"/>
      <c r="L38" s="79"/>
      <c r="M38" s="78">
        <f>K38+L38</f>
        <v>0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/>
      <c r="G39" s="65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65"/>
      <c r="G40" s="65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65"/>
      <c r="G41" s="65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65"/>
      <c r="G42" s="65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/>
      <c r="G43" s="65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65"/>
      <c r="G44" s="65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65"/>
      <c r="G45" s="65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65"/>
      <c r="G46" s="65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65"/>
      <c r="G47" s="65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65"/>
      <c r="G48" s="65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65"/>
      <c r="G49" s="65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65"/>
      <c r="G50" s="65"/>
      <c r="H50" s="83">
        <f t="shared" si="6"/>
        <v>0</v>
      </c>
      <c r="I50" s="65">
        <v>40</v>
      </c>
      <c r="J50" s="83">
        <f t="shared" si="2"/>
        <v>40</v>
      </c>
      <c r="K50" s="79"/>
      <c r="L50" s="79"/>
      <c r="M50" s="84">
        <f t="shared" si="8"/>
        <v>0</v>
      </c>
      <c r="N50" s="79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40</v>
      </c>
      <c r="J51" s="64">
        <f t="shared" si="9"/>
        <v>40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>
        <v>11</v>
      </c>
      <c r="M52" s="65"/>
      <c r="N52" s="65">
        <v>13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5141</v>
      </c>
      <c r="G53" s="85">
        <f t="shared" ref="G53:J53" si="10">+G23+G37+G51+G52</f>
        <v>208</v>
      </c>
      <c r="H53" s="85">
        <f t="shared" si="10"/>
        <v>5349</v>
      </c>
      <c r="I53" s="85">
        <f t="shared" si="10"/>
        <v>550</v>
      </c>
      <c r="J53" s="85">
        <f t="shared" si="10"/>
        <v>5899</v>
      </c>
      <c r="K53" s="85">
        <f>+K23+K37+K51+K52</f>
        <v>1971</v>
      </c>
      <c r="L53" s="85">
        <f t="shared" ref="L53:N53" si="11">+L23+L37+L51+L52</f>
        <v>348</v>
      </c>
      <c r="M53" s="85">
        <f t="shared" si="11"/>
        <v>2308</v>
      </c>
      <c r="N53" s="85">
        <f t="shared" si="11"/>
        <v>399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68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69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26">
        <v>685</v>
      </c>
      <c r="G10" s="126"/>
      <c r="H10" s="64">
        <f>F10+G10</f>
        <v>685</v>
      </c>
      <c r="I10" s="127"/>
      <c r="J10" s="64">
        <f>H10+I10</f>
        <v>685</v>
      </c>
      <c r="K10" s="128">
        <v>830</v>
      </c>
      <c r="L10" s="128">
        <v>194</v>
      </c>
      <c r="M10" s="67">
        <f t="shared" ref="M10:M12" si="0">K10+L10</f>
        <v>1024</v>
      </c>
      <c r="N10" s="129">
        <v>248</v>
      </c>
    </row>
    <row r="11" spans="2:14">
      <c r="B11" s="68" t="s">
        <v>1</v>
      </c>
      <c r="C11" s="69" t="s">
        <v>0</v>
      </c>
      <c r="D11" s="61"/>
      <c r="E11" s="70">
        <v>12</v>
      </c>
      <c r="F11" s="126">
        <v>52</v>
      </c>
      <c r="G11" s="126"/>
      <c r="H11" s="64">
        <f t="shared" ref="H11:H22" si="1">F11+G11</f>
        <v>52</v>
      </c>
      <c r="I11" s="127"/>
      <c r="J11" s="64">
        <f t="shared" ref="J11:J50" si="2">H11+I11</f>
        <v>52</v>
      </c>
      <c r="K11" s="128"/>
      <c r="L11" s="128">
        <v>1</v>
      </c>
      <c r="M11" s="67">
        <f t="shared" si="0"/>
        <v>1</v>
      </c>
      <c r="N11" s="129">
        <v>3</v>
      </c>
    </row>
    <row r="12" spans="2:14">
      <c r="B12" s="68" t="s">
        <v>2</v>
      </c>
      <c r="C12" s="71"/>
      <c r="D12" s="72" t="s">
        <v>6</v>
      </c>
      <c r="E12" s="70">
        <v>11</v>
      </c>
      <c r="F12" s="126">
        <v>80</v>
      </c>
      <c r="G12" s="126"/>
      <c r="H12" s="64">
        <f t="shared" si="1"/>
        <v>80</v>
      </c>
      <c r="I12" s="127"/>
      <c r="J12" s="64">
        <f t="shared" si="2"/>
        <v>80</v>
      </c>
      <c r="K12" s="128">
        <v>1</v>
      </c>
      <c r="L12" s="128"/>
      <c r="M12" s="67">
        <f t="shared" si="0"/>
        <v>1</v>
      </c>
      <c r="N12" s="129"/>
    </row>
    <row r="13" spans="2:14">
      <c r="B13" s="68" t="s">
        <v>1</v>
      </c>
      <c r="C13" s="69"/>
      <c r="D13" s="72" t="s">
        <v>10</v>
      </c>
      <c r="E13" s="70">
        <v>10</v>
      </c>
      <c r="F13" s="126">
        <v>143</v>
      </c>
      <c r="G13" s="126"/>
      <c r="H13" s="64">
        <f t="shared" si="1"/>
        <v>143</v>
      </c>
      <c r="I13" s="127"/>
      <c r="J13" s="64">
        <f t="shared" si="2"/>
        <v>143</v>
      </c>
      <c r="K13" s="128">
        <v>2</v>
      </c>
      <c r="L13" s="128"/>
      <c r="M13" s="67">
        <f>K13+L13</f>
        <v>2</v>
      </c>
      <c r="N13" s="129"/>
    </row>
    <row r="14" spans="2:14">
      <c r="B14" s="68" t="s">
        <v>3</v>
      </c>
      <c r="C14" s="69"/>
      <c r="D14" s="72" t="s">
        <v>25</v>
      </c>
      <c r="E14" s="70">
        <v>9</v>
      </c>
      <c r="F14" s="126">
        <v>273</v>
      </c>
      <c r="G14" s="126"/>
      <c r="H14" s="64">
        <f t="shared" si="1"/>
        <v>273</v>
      </c>
      <c r="I14" s="127"/>
      <c r="J14" s="64">
        <f t="shared" si="2"/>
        <v>273</v>
      </c>
      <c r="K14" s="128">
        <v>1</v>
      </c>
      <c r="L14" s="128"/>
      <c r="M14" s="67">
        <f t="shared" ref="M14:M22" si="3">K14+L14</f>
        <v>1</v>
      </c>
      <c r="N14" s="129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26">
        <v>71</v>
      </c>
      <c r="G15" s="126"/>
      <c r="H15" s="64">
        <f t="shared" si="1"/>
        <v>71</v>
      </c>
      <c r="I15" s="127"/>
      <c r="J15" s="64">
        <f t="shared" si="2"/>
        <v>71</v>
      </c>
      <c r="K15" s="128">
        <v>3</v>
      </c>
      <c r="L15" s="128"/>
      <c r="M15" s="67">
        <f t="shared" si="3"/>
        <v>3</v>
      </c>
      <c r="N15" s="129"/>
    </row>
    <row r="16" spans="2:14">
      <c r="B16" s="68" t="s">
        <v>6</v>
      </c>
      <c r="C16" s="69"/>
      <c r="D16" s="72" t="s">
        <v>12</v>
      </c>
      <c r="E16" s="70">
        <v>7</v>
      </c>
      <c r="F16" s="126">
        <v>19</v>
      </c>
      <c r="G16" s="126"/>
      <c r="H16" s="64">
        <f t="shared" si="1"/>
        <v>19</v>
      </c>
      <c r="I16" s="127"/>
      <c r="J16" s="64">
        <f t="shared" si="2"/>
        <v>19</v>
      </c>
      <c r="K16" s="128">
        <v>1</v>
      </c>
      <c r="L16" s="128">
        <v>2</v>
      </c>
      <c r="M16" s="67">
        <f t="shared" si="3"/>
        <v>3</v>
      </c>
      <c r="N16" s="129">
        <v>2</v>
      </c>
    </row>
    <row r="17" spans="2:14">
      <c r="B17" s="68" t="s">
        <v>7</v>
      </c>
      <c r="C17" s="71"/>
      <c r="D17" s="72" t="s">
        <v>4</v>
      </c>
      <c r="E17" s="70">
        <v>6</v>
      </c>
      <c r="F17" s="126">
        <v>57</v>
      </c>
      <c r="G17" s="126"/>
      <c r="H17" s="64">
        <f t="shared" si="1"/>
        <v>57</v>
      </c>
      <c r="I17" s="127"/>
      <c r="J17" s="64">
        <f t="shared" si="2"/>
        <v>57</v>
      </c>
      <c r="K17" s="128">
        <v>1</v>
      </c>
      <c r="L17" s="128"/>
      <c r="M17" s="67">
        <f t="shared" si="3"/>
        <v>1</v>
      </c>
      <c r="N17" s="129"/>
    </row>
    <row r="18" spans="2:14">
      <c r="B18" s="68" t="s">
        <v>1</v>
      </c>
      <c r="C18" s="69"/>
      <c r="D18" s="72" t="s">
        <v>9</v>
      </c>
      <c r="E18" s="70">
        <v>5</v>
      </c>
      <c r="F18" s="126">
        <v>53</v>
      </c>
      <c r="G18" s="126"/>
      <c r="H18" s="64">
        <f t="shared" si="1"/>
        <v>53</v>
      </c>
      <c r="I18" s="127"/>
      <c r="J18" s="64">
        <f t="shared" si="2"/>
        <v>53</v>
      </c>
      <c r="K18" s="128">
        <v>1</v>
      </c>
      <c r="L18" s="128">
        <v>2</v>
      </c>
      <c r="M18" s="67">
        <f t="shared" si="3"/>
        <v>3</v>
      </c>
      <c r="N18" s="129">
        <v>2</v>
      </c>
    </row>
    <row r="19" spans="2:14">
      <c r="B19" s="68"/>
      <c r="C19" s="69"/>
      <c r="D19" s="72" t="s">
        <v>12</v>
      </c>
      <c r="E19" s="70">
        <v>4</v>
      </c>
      <c r="F19" s="126">
        <v>27</v>
      </c>
      <c r="G19" s="126"/>
      <c r="H19" s="64">
        <f t="shared" si="1"/>
        <v>27</v>
      </c>
      <c r="I19" s="127"/>
      <c r="J19" s="64">
        <f t="shared" si="2"/>
        <v>27</v>
      </c>
      <c r="K19" s="128">
        <v>1</v>
      </c>
      <c r="L19" s="128">
        <v>1</v>
      </c>
      <c r="M19" s="67">
        <f t="shared" si="3"/>
        <v>2</v>
      </c>
      <c r="N19" s="129">
        <v>2</v>
      </c>
    </row>
    <row r="20" spans="2:14">
      <c r="B20" s="68"/>
      <c r="C20" s="69" t="s">
        <v>1</v>
      </c>
      <c r="D20" s="61"/>
      <c r="E20" s="70">
        <v>3</v>
      </c>
      <c r="F20" s="126"/>
      <c r="G20" s="126">
        <v>8</v>
      </c>
      <c r="H20" s="64">
        <f t="shared" si="1"/>
        <v>8</v>
      </c>
      <c r="I20" s="127"/>
      <c r="J20" s="64">
        <f t="shared" si="2"/>
        <v>8</v>
      </c>
      <c r="K20" s="128"/>
      <c r="L20" s="128"/>
      <c r="M20" s="67">
        <f t="shared" si="3"/>
        <v>0</v>
      </c>
      <c r="N20" s="129"/>
    </row>
    <row r="21" spans="2:14">
      <c r="B21" s="68"/>
      <c r="C21" s="69"/>
      <c r="D21" s="61"/>
      <c r="E21" s="70">
        <v>2</v>
      </c>
      <c r="F21" s="126"/>
      <c r="G21" s="126">
        <v>7</v>
      </c>
      <c r="H21" s="64">
        <f t="shared" si="1"/>
        <v>7</v>
      </c>
      <c r="I21" s="127"/>
      <c r="J21" s="64">
        <f t="shared" si="2"/>
        <v>7</v>
      </c>
      <c r="K21" s="128"/>
      <c r="L21" s="128">
        <v>1</v>
      </c>
      <c r="M21" s="67">
        <f t="shared" si="3"/>
        <v>1</v>
      </c>
      <c r="N21" s="129">
        <v>2</v>
      </c>
    </row>
    <row r="22" spans="2:14">
      <c r="B22" s="73"/>
      <c r="C22" s="71"/>
      <c r="D22" s="61"/>
      <c r="E22" s="74">
        <v>1</v>
      </c>
      <c r="F22" s="126"/>
      <c r="G22" s="126"/>
      <c r="H22" s="64">
        <f t="shared" si="1"/>
        <v>0</v>
      </c>
      <c r="I22" s="127">
        <v>134</v>
      </c>
      <c r="J22" s="64">
        <f t="shared" si="2"/>
        <v>134</v>
      </c>
      <c r="K22" s="128"/>
      <c r="L22" s="128"/>
      <c r="M22" s="67">
        <f t="shared" si="3"/>
        <v>0</v>
      </c>
      <c r="N22" s="129"/>
    </row>
    <row r="23" spans="2:14" ht="15" customHeight="1">
      <c r="B23" s="167" t="s">
        <v>18</v>
      </c>
      <c r="C23" s="168"/>
      <c r="D23" s="168"/>
      <c r="E23" s="169"/>
      <c r="F23" s="64">
        <f>SUM(F10:F22)</f>
        <v>1460</v>
      </c>
      <c r="G23" s="64">
        <f>SUM(G10:G22)</f>
        <v>15</v>
      </c>
      <c r="H23" s="75">
        <f>SUM(H10:H22)</f>
        <v>1475</v>
      </c>
      <c r="I23" s="64">
        <f t="shared" ref="I23:N23" si="4">SUM(I10:I22)</f>
        <v>134</v>
      </c>
      <c r="J23" s="75">
        <f>SUM(J10:J22)</f>
        <v>1609</v>
      </c>
      <c r="K23" s="76">
        <f>SUM(K10:K22)</f>
        <v>841</v>
      </c>
      <c r="L23" s="76">
        <f>SUM(L10:L22)</f>
        <v>201</v>
      </c>
      <c r="M23" s="64">
        <f t="shared" si="4"/>
        <v>1042</v>
      </c>
      <c r="N23" s="64">
        <f t="shared" si="4"/>
        <v>259</v>
      </c>
    </row>
    <row r="24" spans="2:14">
      <c r="B24" s="68"/>
      <c r="C24" s="68"/>
      <c r="D24" s="77"/>
      <c r="E24" s="73">
        <v>13</v>
      </c>
      <c r="F24" s="130">
        <v>1044</v>
      </c>
      <c r="G24" s="130"/>
      <c r="H24" s="64">
        <f>F24+G24</f>
        <v>1044</v>
      </c>
      <c r="I24" s="131"/>
      <c r="J24" s="64">
        <f t="shared" si="2"/>
        <v>1044</v>
      </c>
      <c r="K24" s="132">
        <v>842</v>
      </c>
      <c r="L24" s="132">
        <v>91</v>
      </c>
      <c r="M24" s="78">
        <f t="shared" ref="M24:M36" si="5">K24+L24</f>
        <v>933</v>
      </c>
      <c r="N24" s="133">
        <v>114</v>
      </c>
    </row>
    <row r="25" spans="2:14">
      <c r="B25" s="68"/>
      <c r="C25" s="68" t="s">
        <v>0</v>
      </c>
      <c r="D25" s="77"/>
      <c r="E25" s="70">
        <v>12</v>
      </c>
      <c r="F25" s="130">
        <v>43</v>
      </c>
      <c r="G25" s="130"/>
      <c r="H25" s="64">
        <f t="shared" ref="H25:H50" si="6">F25+G25</f>
        <v>43</v>
      </c>
      <c r="I25" s="131"/>
      <c r="J25" s="64">
        <f t="shared" si="2"/>
        <v>43</v>
      </c>
      <c r="K25" s="132"/>
      <c r="L25" s="132"/>
      <c r="M25" s="78">
        <f t="shared" si="5"/>
        <v>0</v>
      </c>
      <c r="N25" s="133"/>
    </row>
    <row r="26" spans="2:14">
      <c r="B26" s="68" t="s">
        <v>7</v>
      </c>
      <c r="C26" s="73"/>
      <c r="D26" s="77"/>
      <c r="E26" s="70">
        <v>11</v>
      </c>
      <c r="F26" s="130">
        <v>112</v>
      </c>
      <c r="G26" s="130"/>
      <c r="H26" s="64">
        <f t="shared" si="6"/>
        <v>112</v>
      </c>
      <c r="I26" s="131"/>
      <c r="J26" s="64">
        <f t="shared" si="2"/>
        <v>112</v>
      </c>
      <c r="K26" s="132">
        <v>2</v>
      </c>
      <c r="L26" s="132"/>
      <c r="M26" s="78">
        <f t="shared" si="5"/>
        <v>2</v>
      </c>
      <c r="N26" s="133"/>
    </row>
    <row r="27" spans="2:14">
      <c r="B27" s="68" t="s">
        <v>8</v>
      </c>
      <c r="C27" s="68"/>
      <c r="D27" s="77" t="s">
        <v>26</v>
      </c>
      <c r="E27" s="70">
        <v>10</v>
      </c>
      <c r="F27" s="130">
        <v>167</v>
      </c>
      <c r="G27" s="130"/>
      <c r="H27" s="64">
        <f t="shared" si="6"/>
        <v>167</v>
      </c>
      <c r="I27" s="131"/>
      <c r="J27" s="64">
        <f t="shared" si="2"/>
        <v>167</v>
      </c>
      <c r="K27" s="132">
        <v>1</v>
      </c>
      <c r="L27" s="132">
        <v>1</v>
      </c>
      <c r="M27" s="78">
        <f t="shared" si="5"/>
        <v>2</v>
      </c>
      <c r="N27" s="133">
        <v>1</v>
      </c>
    </row>
    <row r="28" spans="2:14">
      <c r="B28" s="68" t="s">
        <v>0</v>
      </c>
      <c r="C28" s="68"/>
      <c r="D28" s="77" t="s">
        <v>8</v>
      </c>
      <c r="E28" s="70">
        <v>9</v>
      </c>
      <c r="F28" s="130">
        <v>154</v>
      </c>
      <c r="G28" s="130"/>
      <c r="H28" s="64">
        <f t="shared" si="6"/>
        <v>154</v>
      </c>
      <c r="I28" s="131"/>
      <c r="J28" s="64">
        <f t="shared" si="2"/>
        <v>154</v>
      </c>
      <c r="K28" s="132">
        <v>1</v>
      </c>
      <c r="L28" s="132"/>
      <c r="M28" s="78">
        <f t="shared" si="5"/>
        <v>1</v>
      </c>
      <c r="N28" s="133"/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30">
        <v>77</v>
      </c>
      <c r="G29" s="130"/>
      <c r="H29" s="64">
        <f t="shared" si="6"/>
        <v>77</v>
      </c>
      <c r="I29" s="131"/>
      <c r="J29" s="64">
        <f t="shared" si="2"/>
        <v>77</v>
      </c>
      <c r="K29" s="132"/>
      <c r="L29" s="132"/>
      <c r="M29" s="78">
        <f t="shared" si="5"/>
        <v>0</v>
      </c>
      <c r="N29" s="133"/>
    </row>
    <row r="30" spans="2:14">
      <c r="B30" s="68" t="s">
        <v>4</v>
      </c>
      <c r="C30" s="68"/>
      <c r="D30" s="77" t="s">
        <v>4</v>
      </c>
      <c r="E30" s="70">
        <v>7</v>
      </c>
      <c r="F30" s="130">
        <v>20</v>
      </c>
      <c r="G30" s="130"/>
      <c r="H30" s="64">
        <f t="shared" si="6"/>
        <v>20</v>
      </c>
      <c r="I30" s="131"/>
      <c r="J30" s="64">
        <f t="shared" si="2"/>
        <v>20</v>
      </c>
      <c r="K30" s="132">
        <v>2</v>
      </c>
      <c r="L30" s="132">
        <v>1</v>
      </c>
      <c r="M30" s="78">
        <f t="shared" si="5"/>
        <v>3</v>
      </c>
      <c r="N30" s="133">
        <v>1</v>
      </c>
    </row>
    <row r="31" spans="2:14">
      <c r="B31" s="68" t="s">
        <v>0</v>
      </c>
      <c r="C31" s="68"/>
      <c r="D31" s="77" t="s">
        <v>9</v>
      </c>
      <c r="E31" s="70">
        <v>6</v>
      </c>
      <c r="F31" s="130">
        <v>83</v>
      </c>
      <c r="G31" s="130"/>
      <c r="H31" s="64">
        <f t="shared" si="6"/>
        <v>83</v>
      </c>
      <c r="I31" s="131"/>
      <c r="J31" s="64">
        <f t="shared" si="2"/>
        <v>83</v>
      </c>
      <c r="K31" s="132">
        <v>1</v>
      </c>
      <c r="L31" s="132">
        <v>1</v>
      </c>
      <c r="M31" s="78">
        <f t="shared" si="5"/>
        <v>2</v>
      </c>
      <c r="N31" s="133">
        <v>1</v>
      </c>
    </row>
    <row r="32" spans="2:14">
      <c r="B32" s="68" t="s">
        <v>9</v>
      </c>
      <c r="C32" s="74"/>
      <c r="D32" s="77"/>
      <c r="E32" s="70">
        <v>5</v>
      </c>
      <c r="F32" s="130">
        <v>86</v>
      </c>
      <c r="G32" s="130"/>
      <c r="H32" s="64">
        <f t="shared" si="6"/>
        <v>86</v>
      </c>
      <c r="I32" s="131"/>
      <c r="J32" s="64">
        <f t="shared" si="2"/>
        <v>86</v>
      </c>
      <c r="K32" s="132"/>
      <c r="L32" s="132">
        <v>1</v>
      </c>
      <c r="M32" s="78">
        <f t="shared" si="5"/>
        <v>1</v>
      </c>
      <c r="N32" s="133">
        <v>1</v>
      </c>
    </row>
    <row r="33" spans="2:14">
      <c r="B33" s="68"/>
      <c r="C33" s="68"/>
      <c r="D33" s="77"/>
      <c r="E33" s="70">
        <v>4</v>
      </c>
      <c r="F33" s="130">
        <v>49</v>
      </c>
      <c r="G33" s="130"/>
      <c r="H33" s="64">
        <f t="shared" si="6"/>
        <v>49</v>
      </c>
      <c r="I33" s="131"/>
      <c r="J33" s="64">
        <f t="shared" si="2"/>
        <v>49</v>
      </c>
      <c r="K33" s="132"/>
      <c r="L33" s="132">
        <v>1</v>
      </c>
      <c r="M33" s="78">
        <f t="shared" si="5"/>
        <v>1</v>
      </c>
      <c r="N33" s="133">
        <v>2</v>
      </c>
    </row>
    <row r="34" spans="2:14">
      <c r="B34" s="68"/>
      <c r="C34" s="68" t="s">
        <v>1</v>
      </c>
      <c r="D34" s="77"/>
      <c r="E34" s="70">
        <v>3</v>
      </c>
      <c r="F34" s="130"/>
      <c r="G34" s="130">
        <v>14</v>
      </c>
      <c r="H34" s="64">
        <f t="shared" si="6"/>
        <v>14</v>
      </c>
      <c r="I34" s="131"/>
      <c r="J34" s="64">
        <f t="shared" si="2"/>
        <v>14</v>
      </c>
      <c r="K34" s="132">
        <v>1</v>
      </c>
      <c r="L34" s="132">
        <v>1</v>
      </c>
      <c r="M34" s="78">
        <f t="shared" si="5"/>
        <v>2</v>
      </c>
      <c r="N34" s="133">
        <v>1</v>
      </c>
    </row>
    <row r="35" spans="2:14">
      <c r="B35" s="68"/>
      <c r="C35" s="68"/>
      <c r="D35" s="77"/>
      <c r="E35" s="70">
        <v>2</v>
      </c>
      <c r="F35" s="130"/>
      <c r="G35" s="130">
        <v>3</v>
      </c>
      <c r="H35" s="64">
        <f t="shared" si="6"/>
        <v>3</v>
      </c>
      <c r="I35" s="131"/>
      <c r="J35" s="64">
        <f t="shared" si="2"/>
        <v>3</v>
      </c>
      <c r="K35" s="132"/>
      <c r="L35" s="132"/>
      <c r="M35" s="78">
        <f t="shared" si="5"/>
        <v>0</v>
      </c>
      <c r="N35" s="133"/>
    </row>
    <row r="36" spans="2:14">
      <c r="B36" s="73"/>
      <c r="C36" s="73"/>
      <c r="D36" s="77"/>
      <c r="E36" s="74">
        <v>1</v>
      </c>
      <c r="F36" s="130"/>
      <c r="G36" s="130"/>
      <c r="H36" s="64">
        <f t="shared" si="6"/>
        <v>0</v>
      </c>
      <c r="I36" s="131">
        <v>278</v>
      </c>
      <c r="J36" s="64">
        <f>H36+I36</f>
        <v>278</v>
      </c>
      <c r="K36" s="132">
        <v>1</v>
      </c>
      <c r="L36" s="132"/>
      <c r="M36" s="78">
        <f t="shared" si="5"/>
        <v>1</v>
      </c>
      <c r="N36" s="133"/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1835</v>
      </c>
      <c r="G37" s="64">
        <f t="shared" si="7"/>
        <v>17</v>
      </c>
      <c r="H37" s="80">
        <f t="shared" si="7"/>
        <v>1852</v>
      </c>
      <c r="I37" s="81">
        <f t="shared" si="7"/>
        <v>278</v>
      </c>
      <c r="J37" s="75">
        <f t="shared" si="7"/>
        <v>2130</v>
      </c>
      <c r="K37" s="76">
        <f t="shared" si="7"/>
        <v>851</v>
      </c>
      <c r="L37" s="64">
        <f t="shared" si="7"/>
        <v>97</v>
      </c>
      <c r="M37" s="75">
        <f t="shared" si="7"/>
        <v>948</v>
      </c>
      <c r="N37" s="76">
        <f t="shared" si="7"/>
        <v>121</v>
      </c>
    </row>
    <row r="38" spans="2:14">
      <c r="B38" s="74"/>
      <c r="C38" s="74"/>
      <c r="D38" s="82"/>
      <c r="E38" s="70">
        <v>13</v>
      </c>
      <c r="F38" s="134"/>
      <c r="G38" s="134"/>
      <c r="H38" s="64">
        <f t="shared" si="6"/>
        <v>0</v>
      </c>
      <c r="I38" s="65"/>
      <c r="J38" s="64">
        <f t="shared" si="2"/>
        <v>0</v>
      </c>
      <c r="K38" s="79"/>
      <c r="L38" s="79"/>
      <c r="M38" s="78">
        <f>K38+L38</f>
        <v>0</v>
      </c>
      <c r="N38" s="79"/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34"/>
      <c r="G39" s="134"/>
      <c r="H39" s="64">
        <f t="shared" si="6"/>
        <v>0</v>
      </c>
      <c r="I39" s="65"/>
      <c r="J39" s="64">
        <f t="shared" si="2"/>
        <v>0</v>
      </c>
      <c r="K39" s="79"/>
      <c r="L39" s="79"/>
      <c r="M39" s="78">
        <f t="shared" ref="M39:M50" si="8">K39+L39</f>
        <v>0</v>
      </c>
      <c r="N39" s="79"/>
    </row>
    <row r="40" spans="2:14">
      <c r="B40" s="68" t="s">
        <v>10</v>
      </c>
      <c r="C40" s="68"/>
      <c r="D40" s="77" t="s">
        <v>10</v>
      </c>
      <c r="E40" s="70">
        <v>11</v>
      </c>
      <c r="F40" s="134"/>
      <c r="G40" s="134"/>
      <c r="H40" s="64">
        <f t="shared" si="6"/>
        <v>0</v>
      </c>
      <c r="I40" s="65"/>
      <c r="J40" s="64">
        <f t="shared" si="2"/>
        <v>0</v>
      </c>
      <c r="K40" s="79"/>
      <c r="L40" s="79"/>
      <c r="M40" s="78">
        <f t="shared" si="8"/>
        <v>0</v>
      </c>
      <c r="N40" s="79"/>
    </row>
    <row r="41" spans="2:14">
      <c r="B41" s="68" t="s">
        <v>11</v>
      </c>
      <c r="C41" s="74"/>
      <c r="D41" s="77" t="s">
        <v>2</v>
      </c>
      <c r="E41" s="70">
        <v>10</v>
      </c>
      <c r="F41" s="134"/>
      <c r="G41" s="134"/>
      <c r="H41" s="64">
        <f t="shared" si="6"/>
        <v>0</v>
      </c>
      <c r="I41" s="65"/>
      <c r="J41" s="64">
        <f t="shared" si="2"/>
        <v>0</v>
      </c>
      <c r="K41" s="79"/>
      <c r="L41" s="79"/>
      <c r="M41" s="78">
        <f t="shared" si="8"/>
        <v>0</v>
      </c>
      <c r="N41" s="79"/>
    </row>
    <row r="42" spans="2:14">
      <c r="B42" s="68" t="s">
        <v>4</v>
      </c>
      <c r="C42" s="68"/>
      <c r="D42" s="77" t="s">
        <v>27</v>
      </c>
      <c r="E42" s="70">
        <v>9</v>
      </c>
      <c r="F42" s="134"/>
      <c r="G42" s="134"/>
      <c r="H42" s="64">
        <f t="shared" si="6"/>
        <v>0</v>
      </c>
      <c r="I42" s="65"/>
      <c r="J42" s="64">
        <f t="shared" si="2"/>
        <v>0</v>
      </c>
      <c r="K42" s="79"/>
      <c r="L42" s="79"/>
      <c r="M42" s="78">
        <f t="shared" si="8"/>
        <v>0</v>
      </c>
      <c r="N42" s="79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34"/>
      <c r="G43" s="134"/>
      <c r="H43" s="64">
        <f t="shared" si="6"/>
        <v>0</v>
      </c>
      <c r="I43" s="65"/>
      <c r="J43" s="64">
        <f t="shared" si="2"/>
        <v>0</v>
      </c>
      <c r="K43" s="79"/>
      <c r="L43" s="79"/>
      <c r="M43" s="78">
        <f t="shared" si="8"/>
        <v>0</v>
      </c>
      <c r="N43" s="79"/>
    </row>
    <row r="44" spans="2:14">
      <c r="B44" s="68" t="s">
        <v>4</v>
      </c>
      <c r="C44" s="68"/>
      <c r="D44" s="77" t="s">
        <v>26</v>
      </c>
      <c r="E44" s="70">
        <v>7</v>
      </c>
      <c r="F44" s="134"/>
      <c r="G44" s="134"/>
      <c r="H44" s="64">
        <f t="shared" si="6"/>
        <v>0</v>
      </c>
      <c r="I44" s="65"/>
      <c r="J44" s="64">
        <f t="shared" si="2"/>
        <v>0</v>
      </c>
      <c r="K44" s="79"/>
      <c r="L44" s="79"/>
      <c r="M44" s="78">
        <f t="shared" si="8"/>
        <v>0</v>
      </c>
      <c r="N44" s="79"/>
    </row>
    <row r="45" spans="2:14">
      <c r="B45" s="68" t="s">
        <v>1</v>
      </c>
      <c r="C45" s="68"/>
      <c r="D45" s="77" t="s">
        <v>22</v>
      </c>
      <c r="E45" s="70">
        <v>6</v>
      </c>
      <c r="F45" s="134"/>
      <c r="G45" s="134"/>
      <c r="H45" s="64">
        <f t="shared" si="6"/>
        <v>0</v>
      </c>
      <c r="I45" s="65"/>
      <c r="J45" s="64">
        <f t="shared" si="2"/>
        <v>0</v>
      </c>
      <c r="K45" s="79"/>
      <c r="L45" s="79"/>
      <c r="M45" s="78">
        <f t="shared" si="8"/>
        <v>0</v>
      </c>
      <c r="N45" s="79"/>
    </row>
    <row r="46" spans="2:14">
      <c r="B46" s="68" t="s">
        <v>12</v>
      </c>
      <c r="C46" s="74"/>
      <c r="D46" s="77" t="s">
        <v>2</v>
      </c>
      <c r="E46" s="70">
        <v>5</v>
      </c>
      <c r="F46" s="134"/>
      <c r="G46" s="134"/>
      <c r="H46" s="64">
        <f t="shared" si="6"/>
        <v>0</v>
      </c>
      <c r="I46" s="65"/>
      <c r="J46" s="64">
        <f t="shared" si="2"/>
        <v>0</v>
      </c>
      <c r="K46" s="79"/>
      <c r="L46" s="79"/>
      <c r="M46" s="78">
        <f t="shared" si="8"/>
        <v>0</v>
      </c>
      <c r="N46" s="79"/>
    </row>
    <row r="47" spans="2:14">
      <c r="B47" s="68"/>
      <c r="C47" s="68"/>
      <c r="D47" s="77" t="s">
        <v>7</v>
      </c>
      <c r="E47" s="70">
        <v>4</v>
      </c>
      <c r="F47" s="134"/>
      <c r="G47" s="134"/>
      <c r="H47" s="64">
        <f t="shared" si="6"/>
        <v>0</v>
      </c>
      <c r="I47" s="65"/>
      <c r="J47" s="64">
        <f t="shared" si="2"/>
        <v>0</v>
      </c>
      <c r="K47" s="79"/>
      <c r="L47" s="79"/>
      <c r="M47" s="78">
        <f t="shared" si="8"/>
        <v>0</v>
      </c>
      <c r="N47" s="79"/>
    </row>
    <row r="48" spans="2:14">
      <c r="B48" s="68"/>
      <c r="C48" s="68" t="s">
        <v>1</v>
      </c>
      <c r="D48" s="77" t="s">
        <v>1</v>
      </c>
      <c r="E48" s="70">
        <v>3</v>
      </c>
      <c r="F48" s="134"/>
      <c r="G48" s="134"/>
      <c r="H48" s="64">
        <f t="shared" si="6"/>
        <v>0</v>
      </c>
      <c r="I48" s="65"/>
      <c r="J48" s="64">
        <f t="shared" si="2"/>
        <v>0</v>
      </c>
      <c r="K48" s="79"/>
      <c r="L48" s="79"/>
      <c r="M48" s="78">
        <f t="shared" si="8"/>
        <v>0</v>
      </c>
      <c r="N48" s="79"/>
    </row>
    <row r="49" spans="2:14">
      <c r="B49" s="68"/>
      <c r="C49" s="68"/>
      <c r="D49" s="77" t="s">
        <v>3</v>
      </c>
      <c r="E49" s="70">
        <v>2</v>
      </c>
      <c r="F49" s="134"/>
      <c r="G49" s="134"/>
      <c r="H49" s="64">
        <f t="shared" si="6"/>
        <v>0</v>
      </c>
      <c r="I49" s="65"/>
      <c r="J49" s="64">
        <f t="shared" si="2"/>
        <v>0</v>
      </c>
      <c r="K49" s="79"/>
      <c r="L49" s="79"/>
      <c r="M49" s="78">
        <f t="shared" si="8"/>
        <v>0</v>
      </c>
      <c r="N49" s="79"/>
    </row>
    <row r="50" spans="2:14">
      <c r="B50" s="73"/>
      <c r="C50" s="77"/>
      <c r="D50" s="73"/>
      <c r="E50" s="74">
        <v>1</v>
      </c>
      <c r="F50" s="134"/>
      <c r="G50" s="134"/>
      <c r="H50" s="83">
        <f t="shared" si="6"/>
        <v>0</v>
      </c>
      <c r="I50" s="65"/>
      <c r="J50" s="83">
        <f t="shared" si="2"/>
        <v>0</v>
      </c>
      <c r="K50" s="79"/>
      <c r="L50" s="79"/>
      <c r="M50" s="84">
        <f t="shared" si="8"/>
        <v>0</v>
      </c>
      <c r="N50" s="79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0</v>
      </c>
      <c r="G51" s="64">
        <f t="shared" si="9"/>
        <v>0</v>
      </c>
      <c r="H51" s="64">
        <f t="shared" si="9"/>
        <v>0</v>
      </c>
      <c r="I51" s="64">
        <f t="shared" si="9"/>
        <v>0</v>
      </c>
      <c r="J51" s="64">
        <f t="shared" si="9"/>
        <v>0</v>
      </c>
      <c r="K51" s="64">
        <f t="shared" si="9"/>
        <v>0</v>
      </c>
      <c r="L51" s="64">
        <f t="shared" si="9"/>
        <v>0</v>
      </c>
      <c r="M51" s="64">
        <f t="shared" si="9"/>
        <v>0</v>
      </c>
      <c r="N51" s="64">
        <f t="shared" si="9"/>
        <v>0</v>
      </c>
    </row>
    <row r="52" spans="2:14">
      <c r="B52" s="167" t="s">
        <v>34</v>
      </c>
      <c r="C52" s="168"/>
      <c r="D52" s="168"/>
      <c r="E52" s="169"/>
      <c r="F52" s="135"/>
      <c r="G52" s="135"/>
      <c r="H52" s="135"/>
      <c r="I52" s="135"/>
      <c r="J52" s="135"/>
      <c r="K52" s="135">
        <v>1</v>
      </c>
      <c r="L52" s="135">
        <v>6</v>
      </c>
      <c r="M52" s="135">
        <v>7</v>
      </c>
      <c r="N52" s="135">
        <v>6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3295</v>
      </c>
      <c r="G53" s="85">
        <f t="shared" ref="G53:J53" si="10">+G23+G37+G51+G52</f>
        <v>32</v>
      </c>
      <c r="H53" s="85">
        <f t="shared" si="10"/>
        <v>3327</v>
      </c>
      <c r="I53" s="85">
        <f t="shared" si="10"/>
        <v>412</v>
      </c>
      <c r="J53" s="85">
        <f t="shared" si="10"/>
        <v>3739</v>
      </c>
      <c r="K53" s="85">
        <f>+K23+K37+K51+K52</f>
        <v>1693</v>
      </c>
      <c r="L53" s="85">
        <f t="shared" ref="L53:N53" si="11">+L23+L37+L51+L52</f>
        <v>304</v>
      </c>
      <c r="M53" s="85">
        <f t="shared" si="11"/>
        <v>1997</v>
      </c>
      <c r="N53" s="85">
        <f t="shared" si="11"/>
        <v>386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61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65">
        <v>674</v>
      </c>
      <c r="G10" s="65">
        <v>0</v>
      </c>
      <c r="H10" s="64">
        <f>F10+G10</f>
        <v>674</v>
      </c>
      <c r="I10" s="65">
        <v>0</v>
      </c>
      <c r="J10" s="64">
        <f>H10+I10</f>
        <v>674</v>
      </c>
      <c r="K10" s="79">
        <v>718</v>
      </c>
      <c r="L10" s="79">
        <v>155</v>
      </c>
      <c r="M10" s="67">
        <f t="shared" ref="M10:M12" si="0">K10+L10</f>
        <v>873</v>
      </c>
      <c r="N10" s="79">
        <v>170</v>
      </c>
    </row>
    <row r="11" spans="2:14">
      <c r="B11" s="68" t="s">
        <v>1</v>
      </c>
      <c r="C11" s="69" t="s">
        <v>0</v>
      </c>
      <c r="D11" s="61"/>
      <c r="E11" s="70">
        <v>12</v>
      </c>
      <c r="F11" s="65">
        <v>133</v>
      </c>
      <c r="G11" s="65">
        <v>0</v>
      </c>
      <c r="H11" s="64">
        <f t="shared" ref="H11:H22" si="1">F11+G11</f>
        <v>133</v>
      </c>
      <c r="I11" s="65">
        <v>0</v>
      </c>
      <c r="J11" s="64">
        <f t="shared" ref="J11:J50" si="2">H11+I11</f>
        <v>133</v>
      </c>
      <c r="K11" s="79">
        <v>2</v>
      </c>
      <c r="L11" s="79">
        <v>0</v>
      </c>
      <c r="M11" s="67">
        <f t="shared" si="0"/>
        <v>2</v>
      </c>
      <c r="N11" s="79">
        <v>0</v>
      </c>
    </row>
    <row r="12" spans="2:14">
      <c r="B12" s="68" t="s">
        <v>2</v>
      </c>
      <c r="C12" s="71"/>
      <c r="D12" s="72" t="s">
        <v>6</v>
      </c>
      <c r="E12" s="70">
        <v>11</v>
      </c>
      <c r="F12" s="65">
        <v>45</v>
      </c>
      <c r="G12" s="65">
        <v>0</v>
      </c>
      <c r="H12" s="64">
        <f t="shared" si="1"/>
        <v>45</v>
      </c>
      <c r="I12" s="65">
        <v>0</v>
      </c>
      <c r="J12" s="64">
        <f t="shared" si="2"/>
        <v>45</v>
      </c>
      <c r="K12" s="79">
        <v>1</v>
      </c>
      <c r="L12" s="79">
        <v>2</v>
      </c>
      <c r="M12" s="67">
        <f t="shared" si="0"/>
        <v>3</v>
      </c>
      <c r="N12" s="79">
        <v>3</v>
      </c>
    </row>
    <row r="13" spans="2:14">
      <c r="B13" s="68" t="s">
        <v>1</v>
      </c>
      <c r="C13" s="69"/>
      <c r="D13" s="72" t="s">
        <v>10</v>
      </c>
      <c r="E13" s="70">
        <v>10</v>
      </c>
      <c r="F13" s="65">
        <v>89</v>
      </c>
      <c r="G13" s="65">
        <v>0</v>
      </c>
      <c r="H13" s="64">
        <f t="shared" si="1"/>
        <v>89</v>
      </c>
      <c r="I13" s="65">
        <v>0</v>
      </c>
      <c r="J13" s="64">
        <f t="shared" si="2"/>
        <v>89</v>
      </c>
      <c r="K13" s="79">
        <v>8</v>
      </c>
      <c r="L13" s="79">
        <v>2</v>
      </c>
      <c r="M13" s="67">
        <f>K13+L13</f>
        <v>10</v>
      </c>
      <c r="N13" s="79">
        <v>2</v>
      </c>
    </row>
    <row r="14" spans="2:14">
      <c r="B14" s="68" t="s">
        <v>3</v>
      </c>
      <c r="C14" s="69"/>
      <c r="D14" s="72" t="s">
        <v>25</v>
      </c>
      <c r="E14" s="70">
        <v>9</v>
      </c>
      <c r="F14" s="65">
        <v>56</v>
      </c>
      <c r="G14" s="65">
        <v>0</v>
      </c>
      <c r="H14" s="64">
        <f t="shared" si="1"/>
        <v>56</v>
      </c>
      <c r="I14" s="65">
        <v>0</v>
      </c>
      <c r="J14" s="64">
        <f t="shared" si="2"/>
        <v>56</v>
      </c>
      <c r="K14" s="79">
        <v>4</v>
      </c>
      <c r="L14" s="79">
        <v>0</v>
      </c>
      <c r="M14" s="67">
        <f t="shared" ref="M14:M22" si="3">K14+L14</f>
        <v>4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65">
        <v>68</v>
      </c>
      <c r="G15" s="65">
        <v>0</v>
      </c>
      <c r="H15" s="64">
        <f t="shared" si="1"/>
        <v>68</v>
      </c>
      <c r="I15" s="65">
        <v>0</v>
      </c>
      <c r="J15" s="64">
        <f t="shared" si="2"/>
        <v>68</v>
      </c>
      <c r="K15" s="79">
        <v>1</v>
      </c>
      <c r="L15" s="79">
        <v>0</v>
      </c>
      <c r="M15" s="67">
        <f t="shared" si="3"/>
        <v>1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65">
        <v>51</v>
      </c>
      <c r="G16" s="65">
        <v>0</v>
      </c>
      <c r="H16" s="64">
        <f t="shared" si="1"/>
        <v>51</v>
      </c>
      <c r="I16" s="65">
        <v>0</v>
      </c>
      <c r="J16" s="64">
        <f t="shared" si="2"/>
        <v>51</v>
      </c>
      <c r="K16" s="79">
        <v>1</v>
      </c>
      <c r="L16" s="79">
        <v>1</v>
      </c>
      <c r="M16" s="67">
        <f t="shared" si="3"/>
        <v>2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65">
        <v>39</v>
      </c>
      <c r="G17" s="65">
        <v>0</v>
      </c>
      <c r="H17" s="64">
        <f t="shared" si="1"/>
        <v>39</v>
      </c>
      <c r="I17" s="65">
        <v>0</v>
      </c>
      <c r="J17" s="64">
        <f t="shared" si="2"/>
        <v>39</v>
      </c>
      <c r="K17" s="79">
        <v>0</v>
      </c>
      <c r="L17" s="79">
        <v>0</v>
      </c>
      <c r="M17" s="67">
        <f t="shared" si="3"/>
        <v>0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65">
        <v>21</v>
      </c>
      <c r="G18" s="65">
        <v>0</v>
      </c>
      <c r="H18" s="64">
        <f t="shared" si="1"/>
        <v>21</v>
      </c>
      <c r="I18" s="65">
        <v>0</v>
      </c>
      <c r="J18" s="64">
        <f t="shared" si="2"/>
        <v>21</v>
      </c>
      <c r="K18" s="79">
        <v>2</v>
      </c>
      <c r="L18" s="79">
        <v>1</v>
      </c>
      <c r="M18" s="67">
        <f t="shared" si="3"/>
        <v>3</v>
      </c>
      <c r="N18" s="79">
        <v>1</v>
      </c>
    </row>
    <row r="19" spans="2:14">
      <c r="B19" s="68"/>
      <c r="C19" s="69"/>
      <c r="D19" s="72" t="s">
        <v>12</v>
      </c>
      <c r="E19" s="70">
        <v>4</v>
      </c>
      <c r="F19" s="65">
        <v>28</v>
      </c>
      <c r="G19" s="65">
        <v>0</v>
      </c>
      <c r="H19" s="64">
        <f t="shared" si="1"/>
        <v>28</v>
      </c>
      <c r="I19" s="65">
        <v>0</v>
      </c>
      <c r="J19" s="64">
        <f t="shared" si="2"/>
        <v>28</v>
      </c>
      <c r="K19" s="79">
        <v>2</v>
      </c>
      <c r="L19" s="79">
        <v>0</v>
      </c>
      <c r="M19" s="67">
        <f t="shared" si="3"/>
        <v>2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65">
        <v>0</v>
      </c>
      <c r="G20" s="65">
        <v>17</v>
      </c>
      <c r="H20" s="64">
        <f t="shared" si="1"/>
        <v>17</v>
      </c>
      <c r="I20" s="65">
        <v>0</v>
      </c>
      <c r="J20" s="64">
        <f t="shared" si="2"/>
        <v>17</v>
      </c>
      <c r="K20" s="79">
        <v>1</v>
      </c>
      <c r="L20" s="79">
        <v>1</v>
      </c>
      <c r="M20" s="67">
        <f t="shared" si="3"/>
        <v>2</v>
      </c>
      <c r="N20" s="79">
        <v>1</v>
      </c>
    </row>
    <row r="21" spans="2:14">
      <c r="B21" s="68"/>
      <c r="C21" s="69"/>
      <c r="D21" s="61"/>
      <c r="E21" s="70">
        <v>2</v>
      </c>
      <c r="F21" s="65">
        <v>0</v>
      </c>
      <c r="G21" s="65">
        <v>3</v>
      </c>
      <c r="H21" s="64">
        <f t="shared" si="1"/>
        <v>3</v>
      </c>
      <c r="I21" s="65">
        <v>0</v>
      </c>
      <c r="J21" s="64">
        <f t="shared" si="2"/>
        <v>3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65">
        <v>0</v>
      </c>
      <c r="G22" s="65">
        <v>19</v>
      </c>
      <c r="H22" s="64">
        <f t="shared" si="1"/>
        <v>19</v>
      </c>
      <c r="I22" s="65">
        <v>141</v>
      </c>
      <c r="J22" s="64">
        <f t="shared" si="2"/>
        <v>160</v>
      </c>
      <c r="K22" s="79">
        <v>1</v>
      </c>
      <c r="L22" s="79">
        <v>0</v>
      </c>
      <c r="M22" s="67">
        <f t="shared" si="3"/>
        <v>1</v>
      </c>
      <c r="N22" s="7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1204</v>
      </c>
      <c r="G23" s="64">
        <f>SUM(G10:G22)</f>
        <v>39</v>
      </c>
      <c r="H23" s="75">
        <f>SUM(H10:H22)</f>
        <v>1243</v>
      </c>
      <c r="I23" s="64">
        <f t="shared" ref="I23:N23" si="4">SUM(I10:I22)</f>
        <v>141</v>
      </c>
      <c r="J23" s="75">
        <f>SUM(J10:J22)</f>
        <v>1384</v>
      </c>
      <c r="K23" s="76">
        <f>SUM(K10:K22)</f>
        <v>741</v>
      </c>
      <c r="L23" s="76">
        <f>SUM(L10:L22)</f>
        <v>162</v>
      </c>
      <c r="M23" s="64">
        <f t="shared" si="4"/>
        <v>903</v>
      </c>
      <c r="N23" s="64">
        <f t="shared" si="4"/>
        <v>178</v>
      </c>
    </row>
    <row r="24" spans="2:14">
      <c r="B24" s="68"/>
      <c r="C24" s="68"/>
      <c r="D24" s="77"/>
      <c r="E24" s="73">
        <v>13</v>
      </c>
      <c r="F24" s="65">
        <v>1283</v>
      </c>
      <c r="G24" s="65">
        <v>0</v>
      </c>
      <c r="H24" s="64">
        <f>F24+G24</f>
        <v>1283</v>
      </c>
      <c r="I24" s="65">
        <v>0</v>
      </c>
      <c r="J24" s="64">
        <f t="shared" si="2"/>
        <v>1283</v>
      </c>
      <c r="K24" s="79">
        <v>757</v>
      </c>
      <c r="L24" s="79">
        <v>105</v>
      </c>
      <c r="M24" s="78">
        <f t="shared" ref="M24:M36" si="5">K24+L24</f>
        <v>862</v>
      </c>
      <c r="N24" s="79">
        <v>129</v>
      </c>
    </row>
    <row r="25" spans="2:14">
      <c r="B25" s="68"/>
      <c r="C25" s="68" t="s">
        <v>0</v>
      </c>
      <c r="D25" s="77"/>
      <c r="E25" s="70">
        <v>12</v>
      </c>
      <c r="F25" s="65">
        <v>59</v>
      </c>
      <c r="G25" s="65">
        <v>0</v>
      </c>
      <c r="H25" s="64">
        <f t="shared" ref="H25:H50" si="6">F25+G25</f>
        <v>59</v>
      </c>
      <c r="I25" s="65">
        <v>0</v>
      </c>
      <c r="J25" s="64">
        <f t="shared" si="2"/>
        <v>59</v>
      </c>
      <c r="K25" s="79">
        <v>4</v>
      </c>
      <c r="L25" s="79">
        <v>2</v>
      </c>
      <c r="M25" s="78">
        <f t="shared" si="5"/>
        <v>6</v>
      </c>
      <c r="N25" s="79">
        <v>2</v>
      </c>
    </row>
    <row r="26" spans="2:14">
      <c r="B26" s="68" t="s">
        <v>7</v>
      </c>
      <c r="C26" s="73"/>
      <c r="D26" s="77"/>
      <c r="E26" s="70">
        <v>11</v>
      </c>
      <c r="F26" s="65">
        <v>46</v>
      </c>
      <c r="G26" s="65">
        <v>0</v>
      </c>
      <c r="H26" s="64">
        <f t="shared" si="6"/>
        <v>46</v>
      </c>
      <c r="I26" s="65">
        <v>0</v>
      </c>
      <c r="J26" s="64">
        <f t="shared" si="2"/>
        <v>46</v>
      </c>
      <c r="K26" s="79">
        <v>1</v>
      </c>
      <c r="L26" s="79">
        <v>4</v>
      </c>
      <c r="M26" s="78">
        <f t="shared" si="5"/>
        <v>5</v>
      </c>
      <c r="N26" s="79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65">
        <v>69</v>
      </c>
      <c r="G27" s="65">
        <v>0</v>
      </c>
      <c r="H27" s="64">
        <f t="shared" si="6"/>
        <v>69</v>
      </c>
      <c r="I27" s="65">
        <v>0</v>
      </c>
      <c r="J27" s="64">
        <f t="shared" si="2"/>
        <v>69</v>
      </c>
      <c r="K27" s="79">
        <v>4</v>
      </c>
      <c r="L27" s="79">
        <v>1</v>
      </c>
      <c r="M27" s="78">
        <f t="shared" si="5"/>
        <v>5</v>
      </c>
      <c r="N27" s="79">
        <v>5</v>
      </c>
    </row>
    <row r="28" spans="2:14">
      <c r="B28" s="68" t="s">
        <v>0</v>
      </c>
      <c r="C28" s="68"/>
      <c r="D28" s="77" t="s">
        <v>8</v>
      </c>
      <c r="E28" s="70">
        <v>9</v>
      </c>
      <c r="F28" s="65">
        <v>80</v>
      </c>
      <c r="G28" s="65">
        <v>0</v>
      </c>
      <c r="H28" s="64">
        <f t="shared" si="6"/>
        <v>80</v>
      </c>
      <c r="I28" s="65">
        <v>0</v>
      </c>
      <c r="J28" s="64">
        <f t="shared" si="2"/>
        <v>80</v>
      </c>
      <c r="K28" s="79">
        <v>0</v>
      </c>
      <c r="L28" s="79">
        <v>0</v>
      </c>
      <c r="M28" s="78">
        <f t="shared" si="5"/>
        <v>0</v>
      </c>
      <c r="N28" s="79">
        <v>2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65">
        <v>80</v>
      </c>
      <c r="G29" s="65">
        <v>0</v>
      </c>
      <c r="H29" s="64">
        <f t="shared" si="6"/>
        <v>80</v>
      </c>
      <c r="I29" s="65">
        <v>0</v>
      </c>
      <c r="J29" s="64">
        <f t="shared" si="2"/>
        <v>80</v>
      </c>
      <c r="K29" s="79">
        <v>3</v>
      </c>
      <c r="L29" s="79">
        <v>0</v>
      </c>
      <c r="M29" s="78">
        <f t="shared" si="5"/>
        <v>3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65">
        <v>62</v>
      </c>
      <c r="G30" s="65">
        <v>0</v>
      </c>
      <c r="H30" s="64">
        <f t="shared" si="6"/>
        <v>62</v>
      </c>
      <c r="I30" s="65">
        <v>0</v>
      </c>
      <c r="J30" s="64">
        <f t="shared" si="2"/>
        <v>62</v>
      </c>
      <c r="K30" s="79">
        <v>1</v>
      </c>
      <c r="L30" s="79">
        <v>0</v>
      </c>
      <c r="M30" s="78">
        <f t="shared" si="5"/>
        <v>1</v>
      </c>
      <c r="N30" s="79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65">
        <v>60</v>
      </c>
      <c r="G31" s="65">
        <v>0</v>
      </c>
      <c r="H31" s="64">
        <f t="shared" si="6"/>
        <v>60</v>
      </c>
      <c r="I31" s="65">
        <v>0</v>
      </c>
      <c r="J31" s="64">
        <f t="shared" si="2"/>
        <v>60</v>
      </c>
      <c r="K31" s="79">
        <v>0</v>
      </c>
      <c r="L31" s="79">
        <v>1</v>
      </c>
      <c r="M31" s="78">
        <f t="shared" si="5"/>
        <v>1</v>
      </c>
      <c r="N31" s="79">
        <v>0</v>
      </c>
    </row>
    <row r="32" spans="2:14">
      <c r="B32" s="68" t="s">
        <v>9</v>
      </c>
      <c r="C32" s="74"/>
      <c r="D32" s="77"/>
      <c r="E32" s="70">
        <v>5</v>
      </c>
      <c r="F32" s="65">
        <v>33</v>
      </c>
      <c r="G32" s="65">
        <v>0</v>
      </c>
      <c r="H32" s="64">
        <f t="shared" si="6"/>
        <v>33</v>
      </c>
      <c r="I32" s="65">
        <v>0</v>
      </c>
      <c r="J32" s="64">
        <f t="shared" si="2"/>
        <v>33</v>
      </c>
      <c r="K32" s="79">
        <v>0</v>
      </c>
      <c r="L32" s="79">
        <v>0</v>
      </c>
      <c r="M32" s="78">
        <f t="shared" si="5"/>
        <v>0</v>
      </c>
      <c r="N32" s="79">
        <v>3</v>
      </c>
    </row>
    <row r="33" spans="2:14">
      <c r="B33" s="68"/>
      <c r="C33" s="68"/>
      <c r="D33" s="77"/>
      <c r="E33" s="70">
        <v>4</v>
      </c>
      <c r="F33" s="65">
        <v>47</v>
      </c>
      <c r="G33" s="65">
        <v>0</v>
      </c>
      <c r="H33" s="64">
        <f t="shared" si="6"/>
        <v>47</v>
      </c>
      <c r="I33" s="65">
        <v>0</v>
      </c>
      <c r="J33" s="64">
        <f t="shared" si="2"/>
        <v>47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65">
        <v>0</v>
      </c>
      <c r="G34" s="65">
        <v>19</v>
      </c>
      <c r="H34" s="64">
        <f t="shared" si="6"/>
        <v>19</v>
      </c>
      <c r="I34" s="65">
        <v>0</v>
      </c>
      <c r="J34" s="64">
        <f t="shared" si="2"/>
        <v>19</v>
      </c>
      <c r="K34" s="79">
        <v>1</v>
      </c>
      <c r="L34" s="79">
        <v>2</v>
      </c>
      <c r="M34" s="78">
        <f t="shared" si="5"/>
        <v>3</v>
      </c>
      <c r="N34" s="79">
        <v>0</v>
      </c>
    </row>
    <row r="35" spans="2:14">
      <c r="B35" s="68"/>
      <c r="C35" s="68"/>
      <c r="D35" s="77"/>
      <c r="E35" s="70">
        <v>2</v>
      </c>
      <c r="F35" s="65">
        <v>0</v>
      </c>
      <c r="G35" s="65">
        <v>7</v>
      </c>
      <c r="H35" s="64">
        <f t="shared" si="6"/>
        <v>7</v>
      </c>
      <c r="I35" s="65">
        <v>0</v>
      </c>
      <c r="J35" s="64">
        <f t="shared" si="2"/>
        <v>7</v>
      </c>
      <c r="K35" s="79">
        <v>0</v>
      </c>
      <c r="L35" s="79">
        <v>0</v>
      </c>
      <c r="M35" s="78">
        <f t="shared" si="5"/>
        <v>0</v>
      </c>
      <c r="N35" s="79">
        <v>2</v>
      </c>
    </row>
    <row r="36" spans="2:14">
      <c r="B36" s="73"/>
      <c r="C36" s="73"/>
      <c r="D36" s="77"/>
      <c r="E36" s="74">
        <v>1</v>
      </c>
      <c r="F36" s="65">
        <v>0</v>
      </c>
      <c r="G36" s="65">
        <v>14</v>
      </c>
      <c r="H36" s="64">
        <f t="shared" si="6"/>
        <v>14</v>
      </c>
      <c r="I36" s="65">
        <v>256</v>
      </c>
      <c r="J36" s="64">
        <f>H36+I36</f>
        <v>270</v>
      </c>
      <c r="K36" s="79">
        <v>0</v>
      </c>
      <c r="L36" s="79">
        <v>0</v>
      </c>
      <c r="M36" s="78">
        <f t="shared" si="5"/>
        <v>0</v>
      </c>
      <c r="N36" s="79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1819</v>
      </c>
      <c r="G37" s="64">
        <f t="shared" si="7"/>
        <v>40</v>
      </c>
      <c r="H37" s="80">
        <f t="shared" si="7"/>
        <v>1859</v>
      </c>
      <c r="I37" s="81">
        <f t="shared" si="7"/>
        <v>256</v>
      </c>
      <c r="J37" s="75">
        <f t="shared" si="7"/>
        <v>2115</v>
      </c>
      <c r="K37" s="76">
        <f t="shared" si="7"/>
        <v>771</v>
      </c>
      <c r="L37" s="64">
        <f t="shared" si="7"/>
        <v>115</v>
      </c>
      <c r="M37" s="75">
        <f t="shared" si="7"/>
        <v>886</v>
      </c>
      <c r="N37" s="76">
        <f t="shared" si="7"/>
        <v>143</v>
      </c>
    </row>
    <row r="38" spans="2:14">
      <c r="B38" s="74"/>
      <c r="C38" s="74"/>
      <c r="D38" s="82"/>
      <c r="E38" s="70">
        <v>13</v>
      </c>
      <c r="F38" s="65">
        <v>17</v>
      </c>
      <c r="G38" s="65">
        <v>0</v>
      </c>
      <c r="H38" s="64">
        <f t="shared" si="6"/>
        <v>17</v>
      </c>
      <c r="I38" s="65">
        <v>0</v>
      </c>
      <c r="J38" s="64">
        <f t="shared" si="2"/>
        <v>17</v>
      </c>
      <c r="K38" s="79">
        <v>1</v>
      </c>
      <c r="L38" s="79">
        <v>1</v>
      </c>
      <c r="M38" s="78">
        <f>K38+L38</f>
        <v>2</v>
      </c>
      <c r="N38" s="79">
        <v>1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65">
        <v>0</v>
      </c>
      <c r="G39" s="65">
        <v>0</v>
      </c>
      <c r="H39" s="64">
        <f t="shared" si="6"/>
        <v>0</v>
      </c>
      <c r="I39" s="65">
        <v>0</v>
      </c>
      <c r="J39" s="64">
        <f t="shared" si="2"/>
        <v>0</v>
      </c>
      <c r="K39" s="79">
        <v>0</v>
      </c>
      <c r="L39" s="79">
        <v>0</v>
      </c>
      <c r="M39" s="78">
        <f t="shared" ref="M39:M50" si="8">K39+L39</f>
        <v>0</v>
      </c>
      <c r="N39" s="79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65">
        <v>0</v>
      </c>
      <c r="G40" s="65">
        <v>0</v>
      </c>
      <c r="H40" s="64">
        <f t="shared" si="6"/>
        <v>0</v>
      </c>
      <c r="I40" s="65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65">
        <v>0</v>
      </c>
      <c r="G41" s="65">
        <v>0</v>
      </c>
      <c r="H41" s="64">
        <f t="shared" si="6"/>
        <v>0</v>
      </c>
      <c r="I41" s="65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65">
        <v>0</v>
      </c>
      <c r="G42" s="65">
        <v>0</v>
      </c>
      <c r="H42" s="64">
        <f t="shared" si="6"/>
        <v>0</v>
      </c>
      <c r="I42" s="65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65">
        <v>0</v>
      </c>
      <c r="G43" s="65">
        <v>0</v>
      </c>
      <c r="H43" s="64">
        <f t="shared" si="6"/>
        <v>0</v>
      </c>
      <c r="I43" s="65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65">
        <v>0</v>
      </c>
      <c r="G44" s="65">
        <v>0</v>
      </c>
      <c r="H44" s="64">
        <f t="shared" si="6"/>
        <v>0</v>
      </c>
      <c r="I44" s="65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65">
        <v>0</v>
      </c>
      <c r="G45" s="65">
        <v>0</v>
      </c>
      <c r="H45" s="64">
        <f t="shared" si="6"/>
        <v>0</v>
      </c>
      <c r="I45" s="65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65">
        <v>0</v>
      </c>
      <c r="G46" s="65">
        <v>0</v>
      </c>
      <c r="H46" s="64">
        <f t="shared" si="6"/>
        <v>0</v>
      </c>
      <c r="I46" s="65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65">
        <v>0</v>
      </c>
      <c r="G47" s="65">
        <v>0</v>
      </c>
      <c r="H47" s="64">
        <f t="shared" si="6"/>
        <v>0</v>
      </c>
      <c r="I47" s="65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65">
        <v>0</v>
      </c>
      <c r="G48" s="65">
        <v>0</v>
      </c>
      <c r="H48" s="64">
        <f t="shared" si="6"/>
        <v>0</v>
      </c>
      <c r="I48" s="65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65">
        <v>0</v>
      </c>
      <c r="G49" s="65">
        <v>0</v>
      </c>
      <c r="H49" s="64">
        <f t="shared" si="6"/>
        <v>0</v>
      </c>
      <c r="I49" s="65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65">
        <v>0</v>
      </c>
      <c r="G50" s="65">
        <v>0</v>
      </c>
      <c r="H50" s="83">
        <f t="shared" si="6"/>
        <v>0</v>
      </c>
      <c r="I50" s="65">
        <v>24</v>
      </c>
      <c r="J50" s="83">
        <f t="shared" si="2"/>
        <v>24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17</v>
      </c>
      <c r="G51" s="64">
        <f t="shared" si="9"/>
        <v>0</v>
      </c>
      <c r="H51" s="64">
        <f t="shared" si="9"/>
        <v>17</v>
      </c>
      <c r="I51" s="64">
        <f t="shared" si="9"/>
        <v>24</v>
      </c>
      <c r="J51" s="64">
        <f t="shared" si="9"/>
        <v>41</v>
      </c>
      <c r="K51" s="64">
        <f t="shared" si="9"/>
        <v>1</v>
      </c>
      <c r="L51" s="64">
        <f t="shared" si="9"/>
        <v>1</v>
      </c>
      <c r="M51" s="64">
        <f t="shared" si="9"/>
        <v>2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18</v>
      </c>
      <c r="L52" s="65">
        <v>5</v>
      </c>
      <c r="M52" s="65">
        <v>24</v>
      </c>
      <c r="N52" s="65">
        <v>5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3040</v>
      </c>
      <c r="G53" s="85">
        <f t="shared" ref="G53:J53" si="10">+G23+G37+G51+G52</f>
        <v>79</v>
      </c>
      <c r="H53" s="85">
        <f t="shared" si="10"/>
        <v>3119</v>
      </c>
      <c r="I53" s="85">
        <f t="shared" si="10"/>
        <v>421</v>
      </c>
      <c r="J53" s="85">
        <f t="shared" si="10"/>
        <v>3540</v>
      </c>
      <c r="K53" s="85">
        <f>+K23+K37+K51+K52</f>
        <v>1531</v>
      </c>
      <c r="L53" s="85">
        <f t="shared" ref="L53:N53" si="11">+L23+L37+L51+L52</f>
        <v>283</v>
      </c>
      <c r="M53" s="85">
        <f t="shared" si="11"/>
        <v>1815</v>
      </c>
      <c r="N53" s="85">
        <f t="shared" si="11"/>
        <v>327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52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05">
        <v>408</v>
      </c>
      <c r="G10" s="105">
        <v>5</v>
      </c>
      <c r="H10" s="64">
        <f>F10+G10</f>
        <v>413</v>
      </c>
      <c r="I10" s="105">
        <v>0</v>
      </c>
      <c r="J10" s="64">
        <f>H10+I10</f>
        <v>413</v>
      </c>
      <c r="K10" s="105">
        <v>327</v>
      </c>
      <c r="L10" s="105">
        <v>83</v>
      </c>
      <c r="M10" s="67">
        <f t="shared" ref="M10:M12" si="0">K10+L10</f>
        <v>410</v>
      </c>
      <c r="N10" s="105">
        <v>104</v>
      </c>
    </row>
    <row r="11" spans="2:14">
      <c r="B11" s="68" t="s">
        <v>1</v>
      </c>
      <c r="C11" s="69" t="s">
        <v>0</v>
      </c>
      <c r="D11" s="61"/>
      <c r="E11" s="70">
        <v>12</v>
      </c>
      <c r="F11" s="105">
        <v>145</v>
      </c>
      <c r="G11" s="105">
        <v>2</v>
      </c>
      <c r="H11" s="64">
        <f t="shared" ref="H11:H22" si="1">F11+G11</f>
        <v>147</v>
      </c>
      <c r="I11" s="105">
        <v>0</v>
      </c>
      <c r="J11" s="64">
        <f t="shared" ref="J11:J50" si="2">H11+I11</f>
        <v>147</v>
      </c>
      <c r="K11" s="105">
        <v>7</v>
      </c>
      <c r="L11" s="105">
        <v>8</v>
      </c>
      <c r="M11" s="67">
        <f t="shared" si="0"/>
        <v>15</v>
      </c>
      <c r="N11" s="105">
        <v>9</v>
      </c>
    </row>
    <row r="12" spans="2:14">
      <c r="B12" s="68" t="s">
        <v>2</v>
      </c>
      <c r="C12" s="71"/>
      <c r="D12" s="72" t="s">
        <v>6</v>
      </c>
      <c r="E12" s="70">
        <v>11</v>
      </c>
      <c r="F12" s="105">
        <v>53</v>
      </c>
      <c r="G12" s="105">
        <v>3</v>
      </c>
      <c r="H12" s="64">
        <f t="shared" si="1"/>
        <v>56</v>
      </c>
      <c r="I12" s="105">
        <v>0</v>
      </c>
      <c r="J12" s="64">
        <f t="shared" si="2"/>
        <v>56</v>
      </c>
      <c r="K12" s="105">
        <v>1</v>
      </c>
      <c r="L12" s="105">
        <v>4</v>
      </c>
      <c r="M12" s="67">
        <f t="shared" si="0"/>
        <v>5</v>
      </c>
      <c r="N12" s="105">
        <v>4</v>
      </c>
    </row>
    <row r="13" spans="2:14">
      <c r="B13" s="68" t="s">
        <v>1</v>
      </c>
      <c r="C13" s="69"/>
      <c r="D13" s="72" t="s">
        <v>10</v>
      </c>
      <c r="E13" s="70">
        <v>10</v>
      </c>
      <c r="F13" s="105">
        <v>71</v>
      </c>
      <c r="G13" s="105">
        <v>8</v>
      </c>
      <c r="H13" s="64">
        <f t="shared" si="1"/>
        <v>79</v>
      </c>
      <c r="I13" s="105">
        <v>0</v>
      </c>
      <c r="J13" s="64">
        <f t="shared" si="2"/>
        <v>79</v>
      </c>
      <c r="K13" s="105">
        <v>1</v>
      </c>
      <c r="L13" s="105">
        <v>2</v>
      </c>
      <c r="M13" s="67">
        <f>K13+L13</f>
        <v>3</v>
      </c>
      <c r="N13" s="105">
        <v>4</v>
      </c>
    </row>
    <row r="14" spans="2:14">
      <c r="B14" s="68" t="s">
        <v>3</v>
      </c>
      <c r="C14" s="69"/>
      <c r="D14" s="72" t="s">
        <v>25</v>
      </c>
      <c r="E14" s="70">
        <v>9</v>
      </c>
      <c r="F14" s="105">
        <v>35</v>
      </c>
      <c r="G14" s="105">
        <v>8</v>
      </c>
      <c r="H14" s="64">
        <f t="shared" si="1"/>
        <v>43</v>
      </c>
      <c r="I14" s="105">
        <v>0</v>
      </c>
      <c r="J14" s="64">
        <f t="shared" si="2"/>
        <v>43</v>
      </c>
      <c r="K14" s="105">
        <v>0</v>
      </c>
      <c r="L14" s="105">
        <v>0</v>
      </c>
      <c r="M14" s="67">
        <f t="shared" ref="M14:M22" si="3">K14+L14</f>
        <v>0</v>
      </c>
      <c r="N14" s="105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5">
        <v>28</v>
      </c>
      <c r="G15" s="105">
        <v>4</v>
      </c>
      <c r="H15" s="64">
        <f t="shared" si="1"/>
        <v>32</v>
      </c>
      <c r="I15" s="105">
        <v>0</v>
      </c>
      <c r="J15" s="64">
        <f t="shared" si="2"/>
        <v>32</v>
      </c>
      <c r="K15" s="105">
        <v>0</v>
      </c>
      <c r="L15" s="105">
        <v>0</v>
      </c>
      <c r="M15" s="67">
        <f t="shared" si="3"/>
        <v>0</v>
      </c>
      <c r="N15" s="105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5">
        <v>14</v>
      </c>
      <c r="G16" s="105">
        <v>5</v>
      </c>
      <c r="H16" s="64">
        <f t="shared" si="1"/>
        <v>19</v>
      </c>
      <c r="I16" s="105">
        <v>0</v>
      </c>
      <c r="J16" s="64">
        <f t="shared" si="2"/>
        <v>19</v>
      </c>
      <c r="K16" s="105">
        <v>0</v>
      </c>
      <c r="L16" s="105">
        <v>0</v>
      </c>
      <c r="M16" s="67">
        <f t="shared" si="3"/>
        <v>0</v>
      </c>
      <c r="N16" s="105">
        <v>0</v>
      </c>
    </row>
    <row r="17" spans="2:14">
      <c r="B17" s="68" t="s">
        <v>7</v>
      </c>
      <c r="C17" s="71"/>
      <c r="D17" s="72" t="s">
        <v>4</v>
      </c>
      <c r="E17" s="70">
        <v>6</v>
      </c>
      <c r="F17" s="105">
        <v>13</v>
      </c>
      <c r="G17" s="105">
        <v>3</v>
      </c>
      <c r="H17" s="64">
        <f t="shared" si="1"/>
        <v>16</v>
      </c>
      <c r="I17" s="105">
        <v>0</v>
      </c>
      <c r="J17" s="64">
        <f t="shared" si="2"/>
        <v>16</v>
      </c>
      <c r="K17" s="105">
        <v>2</v>
      </c>
      <c r="L17" s="105">
        <v>1</v>
      </c>
      <c r="M17" s="67">
        <f t="shared" si="3"/>
        <v>3</v>
      </c>
      <c r="N17" s="105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105">
        <v>12</v>
      </c>
      <c r="G18" s="105">
        <v>0</v>
      </c>
      <c r="H18" s="64">
        <f t="shared" si="1"/>
        <v>12</v>
      </c>
      <c r="I18" s="105">
        <v>0</v>
      </c>
      <c r="J18" s="64">
        <f t="shared" si="2"/>
        <v>12</v>
      </c>
      <c r="K18" s="105">
        <v>0</v>
      </c>
      <c r="L18" s="105">
        <v>2</v>
      </c>
      <c r="M18" s="67">
        <f t="shared" si="3"/>
        <v>2</v>
      </c>
      <c r="N18" s="105">
        <v>3</v>
      </c>
    </row>
    <row r="19" spans="2:14">
      <c r="B19" s="68"/>
      <c r="C19" s="69"/>
      <c r="D19" s="72" t="s">
        <v>12</v>
      </c>
      <c r="E19" s="70">
        <v>4</v>
      </c>
      <c r="F19" s="105">
        <v>8</v>
      </c>
      <c r="G19" s="105">
        <v>0</v>
      </c>
      <c r="H19" s="64">
        <f t="shared" si="1"/>
        <v>8</v>
      </c>
      <c r="I19" s="105">
        <v>0</v>
      </c>
      <c r="J19" s="64">
        <f t="shared" si="2"/>
        <v>8</v>
      </c>
      <c r="K19" s="105">
        <v>1</v>
      </c>
      <c r="L19" s="105">
        <v>5</v>
      </c>
      <c r="M19" s="67">
        <f t="shared" si="3"/>
        <v>6</v>
      </c>
      <c r="N19" s="105">
        <v>6</v>
      </c>
    </row>
    <row r="20" spans="2:14">
      <c r="B20" s="68"/>
      <c r="C20" s="69" t="s">
        <v>1</v>
      </c>
      <c r="D20" s="61"/>
      <c r="E20" s="70">
        <v>3</v>
      </c>
      <c r="F20" s="105">
        <v>0</v>
      </c>
      <c r="G20" s="105">
        <v>1</v>
      </c>
      <c r="H20" s="64">
        <f t="shared" si="1"/>
        <v>1</v>
      </c>
      <c r="I20" s="105">
        <v>0</v>
      </c>
      <c r="J20" s="64">
        <f t="shared" si="2"/>
        <v>1</v>
      </c>
      <c r="K20" s="105">
        <v>0</v>
      </c>
      <c r="L20" s="105">
        <v>0</v>
      </c>
      <c r="M20" s="67">
        <f t="shared" si="3"/>
        <v>0</v>
      </c>
      <c r="N20" s="105">
        <v>0</v>
      </c>
    </row>
    <row r="21" spans="2:14">
      <c r="B21" s="68"/>
      <c r="C21" s="69"/>
      <c r="D21" s="61"/>
      <c r="E21" s="70">
        <v>2</v>
      </c>
      <c r="F21" s="105">
        <v>0</v>
      </c>
      <c r="G21" s="105">
        <v>0</v>
      </c>
      <c r="H21" s="64">
        <f t="shared" si="1"/>
        <v>0</v>
      </c>
      <c r="I21" s="105">
        <v>0</v>
      </c>
      <c r="J21" s="64">
        <f t="shared" si="2"/>
        <v>0</v>
      </c>
      <c r="K21" s="105">
        <v>0</v>
      </c>
      <c r="L21" s="105">
        <v>0</v>
      </c>
      <c r="M21" s="67">
        <f t="shared" si="3"/>
        <v>0</v>
      </c>
      <c r="N21" s="105">
        <v>0</v>
      </c>
    </row>
    <row r="22" spans="2:14">
      <c r="B22" s="73"/>
      <c r="C22" s="71"/>
      <c r="D22" s="61"/>
      <c r="E22" s="74">
        <v>1</v>
      </c>
      <c r="F22" s="105">
        <v>0</v>
      </c>
      <c r="G22" s="105">
        <v>0</v>
      </c>
      <c r="H22" s="64">
        <f t="shared" si="1"/>
        <v>0</v>
      </c>
      <c r="I22" s="105">
        <v>56</v>
      </c>
      <c r="J22" s="64">
        <f t="shared" si="2"/>
        <v>56</v>
      </c>
      <c r="K22" s="105">
        <v>0</v>
      </c>
      <c r="L22" s="105">
        <v>2</v>
      </c>
      <c r="M22" s="67">
        <f t="shared" si="3"/>
        <v>2</v>
      </c>
      <c r="N22" s="105">
        <v>3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787</v>
      </c>
      <c r="G23" s="64">
        <f>SUM(G10:G22)</f>
        <v>39</v>
      </c>
      <c r="H23" s="75">
        <f>SUM(H10:H22)</f>
        <v>826</v>
      </c>
      <c r="I23" s="64">
        <f t="shared" ref="I23:N23" si="4">SUM(I10:I22)</f>
        <v>56</v>
      </c>
      <c r="J23" s="75">
        <f>SUM(J10:J22)</f>
        <v>882</v>
      </c>
      <c r="K23" s="76">
        <f>SUM(K10:K22)</f>
        <v>339</v>
      </c>
      <c r="L23" s="76">
        <f>SUM(L10:L22)</f>
        <v>107</v>
      </c>
      <c r="M23" s="64">
        <f t="shared" si="4"/>
        <v>446</v>
      </c>
      <c r="N23" s="64">
        <f t="shared" si="4"/>
        <v>134</v>
      </c>
    </row>
    <row r="24" spans="2:14">
      <c r="B24" s="68"/>
      <c r="C24" s="68"/>
      <c r="D24" s="77"/>
      <c r="E24" s="73">
        <v>13</v>
      </c>
      <c r="F24" s="105">
        <v>897</v>
      </c>
      <c r="G24" s="105">
        <v>4</v>
      </c>
      <c r="H24" s="64">
        <f>F24+G24</f>
        <v>901</v>
      </c>
      <c r="I24" s="105">
        <v>0</v>
      </c>
      <c r="J24" s="64">
        <f t="shared" si="2"/>
        <v>901</v>
      </c>
      <c r="K24" s="105">
        <v>467</v>
      </c>
      <c r="L24" s="105">
        <v>101</v>
      </c>
      <c r="M24" s="78">
        <f t="shared" ref="M24:M36" si="5">K24+L24</f>
        <v>568</v>
      </c>
      <c r="N24" s="105">
        <v>136</v>
      </c>
    </row>
    <row r="25" spans="2:14">
      <c r="B25" s="68"/>
      <c r="C25" s="68" t="s">
        <v>0</v>
      </c>
      <c r="D25" s="77"/>
      <c r="E25" s="70">
        <v>12</v>
      </c>
      <c r="F25" s="105">
        <v>46</v>
      </c>
      <c r="G25" s="105">
        <v>1</v>
      </c>
      <c r="H25" s="64">
        <f t="shared" ref="H25:H50" si="6">F25+G25</f>
        <v>47</v>
      </c>
      <c r="I25" s="105">
        <v>0</v>
      </c>
      <c r="J25" s="64">
        <f t="shared" si="2"/>
        <v>47</v>
      </c>
      <c r="K25" s="105">
        <v>1</v>
      </c>
      <c r="L25" s="105">
        <v>0</v>
      </c>
      <c r="M25" s="78">
        <f t="shared" si="5"/>
        <v>1</v>
      </c>
      <c r="N25" s="105">
        <v>0</v>
      </c>
    </row>
    <row r="26" spans="2:14">
      <c r="B26" s="68" t="s">
        <v>7</v>
      </c>
      <c r="C26" s="73"/>
      <c r="D26" s="77"/>
      <c r="E26" s="70">
        <v>11</v>
      </c>
      <c r="F26" s="105">
        <v>37</v>
      </c>
      <c r="G26" s="105">
        <v>0</v>
      </c>
      <c r="H26" s="64">
        <f t="shared" si="6"/>
        <v>37</v>
      </c>
      <c r="I26" s="105">
        <v>0</v>
      </c>
      <c r="J26" s="64">
        <f t="shared" si="2"/>
        <v>37</v>
      </c>
      <c r="K26" s="105">
        <v>3</v>
      </c>
      <c r="L26" s="105">
        <v>0</v>
      </c>
      <c r="M26" s="78">
        <f t="shared" si="5"/>
        <v>3</v>
      </c>
      <c r="N26" s="105">
        <v>0</v>
      </c>
    </row>
    <row r="27" spans="2:14">
      <c r="B27" s="68" t="s">
        <v>8</v>
      </c>
      <c r="C27" s="68"/>
      <c r="D27" s="77" t="s">
        <v>26</v>
      </c>
      <c r="E27" s="70">
        <v>10</v>
      </c>
      <c r="F27" s="105">
        <v>40</v>
      </c>
      <c r="G27" s="105">
        <v>1</v>
      </c>
      <c r="H27" s="64">
        <f t="shared" si="6"/>
        <v>41</v>
      </c>
      <c r="I27" s="105">
        <v>0</v>
      </c>
      <c r="J27" s="64">
        <f t="shared" si="2"/>
        <v>41</v>
      </c>
      <c r="K27" s="105">
        <v>2</v>
      </c>
      <c r="L27" s="105">
        <v>4</v>
      </c>
      <c r="M27" s="78">
        <f t="shared" si="5"/>
        <v>6</v>
      </c>
      <c r="N27" s="105">
        <v>7</v>
      </c>
    </row>
    <row r="28" spans="2:14">
      <c r="B28" s="68" t="s">
        <v>0</v>
      </c>
      <c r="C28" s="68"/>
      <c r="D28" s="77" t="s">
        <v>8</v>
      </c>
      <c r="E28" s="70">
        <v>9</v>
      </c>
      <c r="F28" s="105">
        <v>31</v>
      </c>
      <c r="G28" s="105">
        <v>4</v>
      </c>
      <c r="H28" s="64">
        <f t="shared" si="6"/>
        <v>35</v>
      </c>
      <c r="I28" s="105">
        <v>0</v>
      </c>
      <c r="J28" s="64">
        <f t="shared" si="2"/>
        <v>35</v>
      </c>
      <c r="K28" s="105">
        <v>1</v>
      </c>
      <c r="L28" s="105">
        <v>0</v>
      </c>
      <c r="M28" s="78">
        <f t="shared" si="5"/>
        <v>1</v>
      </c>
      <c r="N28" s="105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5">
        <v>25</v>
      </c>
      <c r="G29" s="105">
        <v>4</v>
      </c>
      <c r="H29" s="64">
        <f t="shared" si="6"/>
        <v>29</v>
      </c>
      <c r="I29" s="105">
        <v>0</v>
      </c>
      <c r="J29" s="64">
        <f t="shared" si="2"/>
        <v>29</v>
      </c>
      <c r="K29" s="105">
        <v>9</v>
      </c>
      <c r="L29" s="105">
        <v>5</v>
      </c>
      <c r="M29" s="78">
        <f t="shared" si="5"/>
        <v>14</v>
      </c>
      <c r="N29" s="105">
        <v>6</v>
      </c>
    </row>
    <row r="30" spans="2:14">
      <c r="B30" s="68" t="s">
        <v>4</v>
      </c>
      <c r="C30" s="68"/>
      <c r="D30" s="77" t="s">
        <v>4</v>
      </c>
      <c r="E30" s="70">
        <v>7</v>
      </c>
      <c r="F30" s="105">
        <v>31</v>
      </c>
      <c r="G30" s="105">
        <v>13</v>
      </c>
      <c r="H30" s="64">
        <f t="shared" si="6"/>
        <v>44</v>
      </c>
      <c r="I30" s="105">
        <v>0</v>
      </c>
      <c r="J30" s="64">
        <f t="shared" si="2"/>
        <v>44</v>
      </c>
      <c r="K30" s="105">
        <v>1</v>
      </c>
      <c r="L30" s="105">
        <v>0</v>
      </c>
      <c r="M30" s="78">
        <f t="shared" si="5"/>
        <v>1</v>
      </c>
      <c r="N30" s="105">
        <v>0</v>
      </c>
    </row>
    <row r="31" spans="2:14">
      <c r="B31" s="68" t="s">
        <v>0</v>
      </c>
      <c r="C31" s="68"/>
      <c r="D31" s="77" t="s">
        <v>9</v>
      </c>
      <c r="E31" s="70">
        <v>6</v>
      </c>
      <c r="F31" s="105">
        <v>20</v>
      </c>
      <c r="G31" s="105">
        <v>10</v>
      </c>
      <c r="H31" s="64">
        <f t="shared" si="6"/>
        <v>30</v>
      </c>
      <c r="I31" s="105">
        <v>0</v>
      </c>
      <c r="J31" s="64">
        <f t="shared" si="2"/>
        <v>30</v>
      </c>
      <c r="K31" s="105">
        <v>4</v>
      </c>
      <c r="L31" s="105">
        <v>1</v>
      </c>
      <c r="M31" s="78">
        <f t="shared" si="5"/>
        <v>5</v>
      </c>
      <c r="N31" s="105">
        <v>2</v>
      </c>
    </row>
    <row r="32" spans="2:14">
      <c r="B32" s="68" t="s">
        <v>9</v>
      </c>
      <c r="C32" s="74"/>
      <c r="D32" s="77"/>
      <c r="E32" s="70">
        <v>5</v>
      </c>
      <c r="F32" s="105">
        <v>21</v>
      </c>
      <c r="G32" s="105">
        <v>3</v>
      </c>
      <c r="H32" s="64">
        <f t="shared" si="6"/>
        <v>24</v>
      </c>
      <c r="I32" s="105">
        <v>0</v>
      </c>
      <c r="J32" s="64">
        <f t="shared" si="2"/>
        <v>24</v>
      </c>
      <c r="K32" s="105">
        <v>0</v>
      </c>
      <c r="L32" s="105">
        <v>0</v>
      </c>
      <c r="M32" s="78">
        <f t="shared" si="5"/>
        <v>0</v>
      </c>
      <c r="N32" s="105">
        <v>0</v>
      </c>
    </row>
    <row r="33" spans="2:14">
      <c r="B33" s="68"/>
      <c r="C33" s="68"/>
      <c r="D33" s="77"/>
      <c r="E33" s="70">
        <v>4</v>
      </c>
      <c r="F33" s="105">
        <v>32</v>
      </c>
      <c r="G33" s="105">
        <v>1</v>
      </c>
      <c r="H33" s="64">
        <f t="shared" si="6"/>
        <v>33</v>
      </c>
      <c r="I33" s="105">
        <v>0</v>
      </c>
      <c r="J33" s="64">
        <f t="shared" si="2"/>
        <v>33</v>
      </c>
      <c r="K33" s="105">
        <v>0</v>
      </c>
      <c r="L33" s="105">
        <v>2</v>
      </c>
      <c r="M33" s="78">
        <f t="shared" si="5"/>
        <v>2</v>
      </c>
      <c r="N33" s="105">
        <v>3</v>
      </c>
    </row>
    <row r="34" spans="2:14">
      <c r="B34" s="68"/>
      <c r="C34" s="68" t="s">
        <v>1</v>
      </c>
      <c r="D34" s="77"/>
      <c r="E34" s="70">
        <v>3</v>
      </c>
      <c r="F34" s="105">
        <v>0</v>
      </c>
      <c r="G34" s="105">
        <v>0</v>
      </c>
      <c r="H34" s="64">
        <f t="shared" si="6"/>
        <v>0</v>
      </c>
      <c r="I34" s="105">
        <v>0</v>
      </c>
      <c r="J34" s="64">
        <f t="shared" si="2"/>
        <v>0</v>
      </c>
      <c r="K34" s="105">
        <v>0</v>
      </c>
      <c r="L34" s="105">
        <v>0</v>
      </c>
      <c r="M34" s="78">
        <f t="shared" si="5"/>
        <v>0</v>
      </c>
      <c r="N34" s="105">
        <v>0</v>
      </c>
    </row>
    <row r="35" spans="2:14">
      <c r="B35" s="68"/>
      <c r="C35" s="68"/>
      <c r="D35" s="77"/>
      <c r="E35" s="70">
        <v>2</v>
      </c>
      <c r="F35" s="105">
        <v>0</v>
      </c>
      <c r="G35" s="105">
        <v>0</v>
      </c>
      <c r="H35" s="64">
        <f t="shared" si="6"/>
        <v>0</v>
      </c>
      <c r="I35" s="105">
        <v>0</v>
      </c>
      <c r="J35" s="64">
        <f t="shared" si="2"/>
        <v>0</v>
      </c>
      <c r="K35" s="105">
        <v>0</v>
      </c>
      <c r="L35" s="105">
        <v>0</v>
      </c>
      <c r="M35" s="78">
        <f t="shared" si="5"/>
        <v>0</v>
      </c>
      <c r="N35" s="105">
        <v>0</v>
      </c>
    </row>
    <row r="36" spans="2:14">
      <c r="B36" s="73"/>
      <c r="C36" s="73"/>
      <c r="D36" s="77"/>
      <c r="E36" s="74">
        <v>1</v>
      </c>
      <c r="F36" s="105">
        <v>0</v>
      </c>
      <c r="G36" s="105">
        <v>0</v>
      </c>
      <c r="H36" s="64">
        <f t="shared" si="6"/>
        <v>0</v>
      </c>
      <c r="I36" s="105">
        <v>161</v>
      </c>
      <c r="J36" s="64">
        <f>H36+I36</f>
        <v>161</v>
      </c>
      <c r="K36" s="105">
        <v>0</v>
      </c>
      <c r="L36" s="105">
        <v>0</v>
      </c>
      <c r="M36" s="78">
        <f t="shared" si="5"/>
        <v>0</v>
      </c>
      <c r="N36" s="105">
        <v>0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1180</v>
      </c>
      <c r="G37" s="64">
        <f t="shared" si="7"/>
        <v>41</v>
      </c>
      <c r="H37" s="80">
        <f t="shared" si="7"/>
        <v>1221</v>
      </c>
      <c r="I37" s="81">
        <f t="shared" si="7"/>
        <v>161</v>
      </c>
      <c r="J37" s="75">
        <f t="shared" si="7"/>
        <v>1382</v>
      </c>
      <c r="K37" s="76">
        <f t="shared" si="7"/>
        <v>488</v>
      </c>
      <c r="L37" s="64">
        <f t="shared" si="7"/>
        <v>113</v>
      </c>
      <c r="M37" s="75">
        <f t="shared" si="7"/>
        <v>601</v>
      </c>
      <c r="N37" s="76">
        <f t="shared" si="7"/>
        <v>154</v>
      </c>
    </row>
    <row r="38" spans="2:14">
      <c r="B38" s="74"/>
      <c r="C38" s="74"/>
      <c r="D38" s="82"/>
      <c r="E38" s="70">
        <v>13</v>
      </c>
      <c r="F38" s="105">
        <v>9</v>
      </c>
      <c r="G38" s="105">
        <v>0</v>
      </c>
      <c r="H38" s="64">
        <f t="shared" si="6"/>
        <v>9</v>
      </c>
      <c r="I38" s="105">
        <v>0</v>
      </c>
      <c r="J38" s="64">
        <f t="shared" si="2"/>
        <v>9</v>
      </c>
      <c r="K38" s="105">
        <v>0</v>
      </c>
      <c r="L38" s="105">
        <v>0</v>
      </c>
      <c r="M38" s="78">
        <f>K38+L38</f>
        <v>0</v>
      </c>
      <c r="N38" s="105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5">
        <v>0</v>
      </c>
      <c r="G39" s="105">
        <v>0</v>
      </c>
      <c r="H39" s="64">
        <f t="shared" si="6"/>
        <v>0</v>
      </c>
      <c r="I39" s="105">
        <v>0</v>
      </c>
      <c r="J39" s="64">
        <f t="shared" si="2"/>
        <v>0</v>
      </c>
      <c r="K39" s="105">
        <v>0</v>
      </c>
      <c r="L39" s="105">
        <v>0</v>
      </c>
      <c r="M39" s="78">
        <f t="shared" ref="M39:M50" si="8">K39+L39</f>
        <v>0</v>
      </c>
      <c r="N39" s="105">
        <v>0</v>
      </c>
    </row>
    <row r="40" spans="2:14">
      <c r="B40" s="68" t="s">
        <v>10</v>
      </c>
      <c r="C40" s="68"/>
      <c r="D40" s="77" t="s">
        <v>10</v>
      </c>
      <c r="E40" s="70">
        <v>11</v>
      </c>
      <c r="F40" s="105">
        <v>0</v>
      </c>
      <c r="G40" s="105">
        <v>0</v>
      </c>
      <c r="H40" s="64">
        <f t="shared" si="6"/>
        <v>0</v>
      </c>
      <c r="I40" s="105">
        <v>0</v>
      </c>
      <c r="J40" s="64">
        <f t="shared" si="2"/>
        <v>0</v>
      </c>
      <c r="K40" s="105">
        <v>0</v>
      </c>
      <c r="L40" s="105">
        <v>1</v>
      </c>
      <c r="M40" s="78">
        <f t="shared" si="8"/>
        <v>1</v>
      </c>
      <c r="N40" s="105">
        <v>2</v>
      </c>
    </row>
    <row r="41" spans="2:14">
      <c r="B41" s="68" t="s">
        <v>11</v>
      </c>
      <c r="C41" s="74"/>
      <c r="D41" s="77" t="s">
        <v>2</v>
      </c>
      <c r="E41" s="70">
        <v>10</v>
      </c>
      <c r="F41" s="105">
        <v>0</v>
      </c>
      <c r="G41" s="105">
        <v>0</v>
      </c>
      <c r="H41" s="64">
        <f t="shared" si="6"/>
        <v>0</v>
      </c>
      <c r="I41" s="105">
        <v>0</v>
      </c>
      <c r="J41" s="64">
        <f t="shared" si="2"/>
        <v>0</v>
      </c>
      <c r="K41" s="105">
        <v>0</v>
      </c>
      <c r="L41" s="105">
        <v>0</v>
      </c>
      <c r="M41" s="78">
        <f t="shared" si="8"/>
        <v>0</v>
      </c>
      <c r="N41" s="105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5">
        <v>0</v>
      </c>
      <c r="G42" s="105">
        <v>0</v>
      </c>
      <c r="H42" s="64">
        <f t="shared" si="6"/>
        <v>0</v>
      </c>
      <c r="I42" s="105">
        <v>0</v>
      </c>
      <c r="J42" s="64">
        <f t="shared" si="2"/>
        <v>0</v>
      </c>
      <c r="K42" s="105">
        <v>0</v>
      </c>
      <c r="L42" s="105">
        <v>0</v>
      </c>
      <c r="M42" s="78">
        <f t="shared" si="8"/>
        <v>0</v>
      </c>
      <c r="N42" s="105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5">
        <v>0</v>
      </c>
      <c r="G43" s="105">
        <v>0</v>
      </c>
      <c r="H43" s="64">
        <f t="shared" si="6"/>
        <v>0</v>
      </c>
      <c r="I43" s="105">
        <v>0</v>
      </c>
      <c r="J43" s="64">
        <f t="shared" si="2"/>
        <v>0</v>
      </c>
      <c r="K43" s="105">
        <v>0</v>
      </c>
      <c r="L43" s="105">
        <v>0</v>
      </c>
      <c r="M43" s="78">
        <f t="shared" si="8"/>
        <v>0</v>
      </c>
      <c r="N43" s="105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5">
        <v>0</v>
      </c>
      <c r="G44" s="105">
        <v>0</v>
      </c>
      <c r="H44" s="64">
        <f t="shared" si="6"/>
        <v>0</v>
      </c>
      <c r="I44" s="105">
        <v>0</v>
      </c>
      <c r="J44" s="64">
        <f t="shared" si="2"/>
        <v>0</v>
      </c>
      <c r="K44" s="105">
        <v>0</v>
      </c>
      <c r="L44" s="105">
        <v>0</v>
      </c>
      <c r="M44" s="78">
        <f t="shared" si="8"/>
        <v>0</v>
      </c>
      <c r="N44" s="105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5">
        <v>0</v>
      </c>
      <c r="G45" s="105">
        <v>0</v>
      </c>
      <c r="H45" s="64">
        <f t="shared" si="6"/>
        <v>0</v>
      </c>
      <c r="I45" s="105">
        <v>0</v>
      </c>
      <c r="J45" s="64">
        <f t="shared" si="2"/>
        <v>0</v>
      </c>
      <c r="K45" s="105">
        <v>0</v>
      </c>
      <c r="L45" s="105">
        <v>0</v>
      </c>
      <c r="M45" s="78">
        <f t="shared" si="8"/>
        <v>0</v>
      </c>
      <c r="N45" s="105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5">
        <v>0</v>
      </c>
      <c r="G46" s="105">
        <v>0</v>
      </c>
      <c r="H46" s="64">
        <f t="shared" si="6"/>
        <v>0</v>
      </c>
      <c r="I46" s="105">
        <v>0</v>
      </c>
      <c r="J46" s="64">
        <f t="shared" si="2"/>
        <v>0</v>
      </c>
      <c r="K46" s="105">
        <v>0</v>
      </c>
      <c r="L46" s="105">
        <v>0</v>
      </c>
      <c r="M46" s="78">
        <f t="shared" si="8"/>
        <v>0</v>
      </c>
      <c r="N46" s="105">
        <v>0</v>
      </c>
    </row>
    <row r="47" spans="2:14">
      <c r="B47" s="68"/>
      <c r="C47" s="68"/>
      <c r="D47" s="77" t="s">
        <v>7</v>
      </c>
      <c r="E47" s="70">
        <v>4</v>
      </c>
      <c r="F47" s="105">
        <v>0</v>
      </c>
      <c r="G47" s="105">
        <v>0</v>
      </c>
      <c r="H47" s="64">
        <f t="shared" si="6"/>
        <v>0</v>
      </c>
      <c r="I47" s="105">
        <v>0</v>
      </c>
      <c r="J47" s="64">
        <f t="shared" si="2"/>
        <v>0</v>
      </c>
      <c r="K47" s="105">
        <v>0</v>
      </c>
      <c r="L47" s="105">
        <v>0</v>
      </c>
      <c r="M47" s="78">
        <f t="shared" si="8"/>
        <v>0</v>
      </c>
      <c r="N47" s="105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5">
        <v>0</v>
      </c>
      <c r="G48" s="105">
        <v>0</v>
      </c>
      <c r="H48" s="64">
        <f t="shared" si="6"/>
        <v>0</v>
      </c>
      <c r="I48" s="105">
        <v>0</v>
      </c>
      <c r="J48" s="64">
        <f t="shared" si="2"/>
        <v>0</v>
      </c>
      <c r="K48" s="105">
        <v>0</v>
      </c>
      <c r="L48" s="105">
        <v>0</v>
      </c>
      <c r="M48" s="78">
        <f t="shared" si="8"/>
        <v>0</v>
      </c>
      <c r="N48" s="105">
        <v>0</v>
      </c>
    </row>
    <row r="49" spans="2:14">
      <c r="B49" s="68"/>
      <c r="C49" s="68"/>
      <c r="D49" s="77" t="s">
        <v>3</v>
      </c>
      <c r="E49" s="70">
        <v>2</v>
      </c>
      <c r="F49" s="105">
        <v>0</v>
      </c>
      <c r="G49" s="105">
        <v>0</v>
      </c>
      <c r="H49" s="64">
        <f t="shared" si="6"/>
        <v>0</v>
      </c>
      <c r="I49" s="105">
        <v>0</v>
      </c>
      <c r="J49" s="64">
        <f t="shared" si="2"/>
        <v>0</v>
      </c>
      <c r="K49" s="105">
        <v>0</v>
      </c>
      <c r="L49" s="105">
        <v>0</v>
      </c>
      <c r="M49" s="78">
        <f t="shared" si="8"/>
        <v>0</v>
      </c>
      <c r="N49" s="105">
        <v>0</v>
      </c>
    </row>
    <row r="50" spans="2:14">
      <c r="B50" s="73"/>
      <c r="C50" s="77"/>
      <c r="D50" s="73"/>
      <c r="E50" s="74">
        <v>1</v>
      </c>
      <c r="F50" s="105">
        <v>0</v>
      </c>
      <c r="G50" s="105">
        <v>0</v>
      </c>
      <c r="H50" s="83">
        <f t="shared" si="6"/>
        <v>0</v>
      </c>
      <c r="I50" s="105">
        <v>11</v>
      </c>
      <c r="J50" s="83">
        <f t="shared" si="2"/>
        <v>11</v>
      </c>
      <c r="K50" s="105">
        <v>0</v>
      </c>
      <c r="L50" s="105">
        <v>0</v>
      </c>
      <c r="M50" s="84">
        <f t="shared" si="8"/>
        <v>0</v>
      </c>
      <c r="N50" s="105">
        <v>0</v>
      </c>
    </row>
    <row r="51" spans="2:14" ht="15" customHeight="1" thickBot="1">
      <c r="B51" s="170" t="s">
        <v>20</v>
      </c>
      <c r="C51" s="170"/>
      <c r="D51" s="170"/>
      <c r="E51" s="170"/>
      <c r="F51" s="64">
        <f t="shared" ref="F51:N51" si="9">SUM(F38:F50)</f>
        <v>9</v>
      </c>
      <c r="G51" s="64">
        <f t="shared" si="9"/>
        <v>0</v>
      </c>
      <c r="H51" s="64">
        <f t="shared" si="9"/>
        <v>9</v>
      </c>
      <c r="I51" s="64">
        <f t="shared" si="9"/>
        <v>11</v>
      </c>
      <c r="J51" s="64">
        <f t="shared" si="9"/>
        <v>20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2</v>
      </c>
    </row>
    <row r="52" spans="2:14" ht="13.5" thickBot="1">
      <c r="B52" s="167" t="s">
        <v>34</v>
      </c>
      <c r="C52" s="168"/>
      <c r="D52" s="168"/>
      <c r="E52" s="169"/>
      <c r="F52" s="106"/>
      <c r="G52" s="106"/>
      <c r="H52" s="106"/>
      <c r="I52" s="106"/>
      <c r="J52" s="106"/>
      <c r="K52" s="106">
        <v>6</v>
      </c>
      <c r="L52" s="106">
        <v>14</v>
      </c>
      <c r="M52" s="106"/>
      <c r="N52" s="106">
        <v>15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1976</v>
      </c>
      <c r="G53" s="85">
        <f t="shared" ref="G53:J53" si="10">+G23+G37+G51+G52</f>
        <v>80</v>
      </c>
      <c r="H53" s="85">
        <f t="shared" si="10"/>
        <v>2056</v>
      </c>
      <c r="I53" s="85">
        <f t="shared" si="10"/>
        <v>228</v>
      </c>
      <c r="J53" s="85">
        <f t="shared" si="10"/>
        <v>2284</v>
      </c>
      <c r="K53" s="85">
        <f>+K23+K37+K51+K52</f>
        <v>833</v>
      </c>
      <c r="L53" s="85">
        <f t="shared" ref="L53:N53" si="11">+L23+L37+L51+L52</f>
        <v>235</v>
      </c>
      <c r="M53" s="85">
        <f t="shared" si="11"/>
        <v>1048</v>
      </c>
      <c r="N53" s="85">
        <f t="shared" si="11"/>
        <v>305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59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4" t="s">
        <v>46</v>
      </c>
      <c r="D3" s="174"/>
      <c r="E3" s="174"/>
      <c r="F3" s="174"/>
      <c r="G3" s="174"/>
      <c r="H3" s="174"/>
      <c r="I3" s="174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12">
        <v>290</v>
      </c>
      <c r="G10" s="112"/>
      <c r="H10" s="64">
        <f>F10+G10</f>
        <v>290</v>
      </c>
      <c r="I10" s="112"/>
      <c r="J10" s="64">
        <f>H10+I10</f>
        <v>290</v>
      </c>
      <c r="K10" s="113">
        <v>201</v>
      </c>
      <c r="L10" s="113">
        <v>32</v>
      </c>
      <c r="M10" s="67">
        <f t="shared" ref="M10:M12" si="0">K10+L10</f>
        <v>233</v>
      </c>
      <c r="N10" s="112">
        <v>36</v>
      </c>
    </row>
    <row r="11" spans="2:14">
      <c r="B11" s="68" t="s">
        <v>1</v>
      </c>
      <c r="C11" s="69" t="s">
        <v>0</v>
      </c>
      <c r="D11" s="61"/>
      <c r="E11" s="70">
        <v>12</v>
      </c>
      <c r="F11" s="112">
        <v>25</v>
      </c>
      <c r="G11" s="112"/>
      <c r="H11" s="64">
        <f t="shared" ref="H11:H22" si="1">F11+G11</f>
        <v>25</v>
      </c>
      <c r="I11" s="112"/>
      <c r="J11" s="64">
        <f t="shared" ref="J11:J50" si="2">H11+I11</f>
        <v>25</v>
      </c>
      <c r="K11" s="113">
        <v>3</v>
      </c>
      <c r="L11" s="113">
        <v>2</v>
      </c>
      <c r="M11" s="67">
        <f t="shared" si="0"/>
        <v>5</v>
      </c>
      <c r="N11" s="112">
        <v>2</v>
      </c>
    </row>
    <row r="12" spans="2:14">
      <c r="B12" s="68" t="s">
        <v>2</v>
      </c>
      <c r="C12" s="71"/>
      <c r="D12" s="72" t="s">
        <v>6</v>
      </c>
      <c r="E12" s="70">
        <v>11</v>
      </c>
      <c r="F12" s="112">
        <v>23</v>
      </c>
      <c r="G12" s="112"/>
      <c r="H12" s="64">
        <f t="shared" si="1"/>
        <v>23</v>
      </c>
      <c r="I12" s="112"/>
      <c r="J12" s="64">
        <f t="shared" si="2"/>
        <v>23</v>
      </c>
      <c r="K12" s="113">
        <v>1</v>
      </c>
      <c r="L12" s="113"/>
      <c r="M12" s="67">
        <f t="shared" si="0"/>
        <v>1</v>
      </c>
      <c r="N12" s="112"/>
    </row>
    <row r="13" spans="2:14">
      <c r="B13" s="68" t="s">
        <v>1</v>
      </c>
      <c r="C13" s="69"/>
      <c r="D13" s="72" t="s">
        <v>10</v>
      </c>
      <c r="E13" s="70">
        <v>10</v>
      </c>
      <c r="F13" s="112">
        <v>96</v>
      </c>
      <c r="G13" s="112"/>
      <c r="H13" s="64">
        <f t="shared" si="1"/>
        <v>96</v>
      </c>
      <c r="I13" s="112"/>
      <c r="J13" s="64">
        <f t="shared" si="2"/>
        <v>96</v>
      </c>
      <c r="K13" s="113"/>
      <c r="L13" s="113"/>
      <c r="M13" s="67">
        <f>K13+L13</f>
        <v>0</v>
      </c>
      <c r="N13" s="112"/>
    </row>
    <row r="14" spans="2:14">
      <c r="B14" s="68" t="s">
        <v>3</v>
      </c>
      <c r="C14" s="69"/>
      <c r="D14" s="72" t="s">
        <v>25</v>
      </c>
      <c r="E14" s="70">
        <v>9</v>
      </c>
      <c r="F14" s="112">
        <v>33</v>
      </c>
      <c r="G14" s="112"/>
      <c r="H14" s="64">
        <f t="shared" si="1"/>
        <v>33</v>
      </c>
      <c r="I14" s="112"/>
      <c r="J14" s="64">
        <f t="shared" si="2"/>
        <v>33</v>
      </c>
      <c r="K14" s="113"/>
      <c r="L14" s="113">
        <v>1</v>
      </c>
      <c r="M14" s="67">
        <f t="shared" ref="M14:M22" si="3">K14+L14</f>
        <v>1</v>
      </c>
      <c r="N14" s="112"/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12">
        <v>21</v>
      </c>
      <c r="G15" s="112"/>
      <c r="H15" s="64">
        <f t="shared" si="1"/>
        <v>21</v>
      </c>
      <c r="I15" s="112"/>
      <c r="J15" s="64">
        <f t="shared" si="2"/>
        <v>21</v>
      </c>
      <c r="K15" s="113">
        <v>1</v>
      </c>
      <c r="L15" s="113"/>
      <c r="M15" s="67">
        <f t="shared" si="3"/>
        <v>1</v>
      </c>
      <c r="N15" s="112"/>
    </row>
    <row r="16" spans="2:14">
      <c r="B16" s="68" t="s">
        <v>6</v>
      </c>
      <c r="C16" s="69"/>
      <c r="D16" s="72" t="s">
        <v>12</v>
      </c>
      <c r="E16" s="70">
        <v>7</v>
      </c>
      <c r="F16" s="112">
        <v>17</v>
      </c>
      <c r="G16" s="112"/>
      <c r="H16" s="64">
        <f t="shared" si="1"/>
        <v>17</v>
      </c>
      <c r="I16" s="112"/>
      <c r="J16" s="64">
        <f t="shared" si="2"/>
        <v>17</v>
      </c>
      <c r="K16" s="113">
        <v>1</v>
      </c>
      <c r="L16" s="113">
        <v>3</v>
      </c>
      <c r="M16" s="67">
        <f t="shared" si="3"/>
        <v>4</v>
      </c>
      <c r="N16" s="112">
        <v>7</v>
      </c>
    </row>
    <row r="17" spans="2:14">
      <c r="B17" s="68" t="s">
        <v>7</v>
      </c>
      <c r="C17" s="71"/>
      <c r="D17" s="72" t="s">
        <v>4</v>
      </c>
      <c r="E17" s="70">
        <v>6</v>
      </c>
      <c r="F17" s="112">
        <v>20</v>
      </c>
      <c r="G17" s="112"/>
      <c r="H17" s="64">
        <f t="shared" si="1"/>
        <v>20</v>
      </c>
      <c r="I17" s="112"/>
      <c r="J17" s="64">
        <f t="shared" si="2"/>
        <v>20</v>
      </c>
      <c r="K17" s="113"/>
      <c r="L17" s="113">
        <v>1</v>
      </c>
      <c r="M17" s="67">
        <f t="shared" si="3"/>
        <v>1</v>
      </c>
      <c r="N17" s="112">
        <v>1</v>
      </c>
    </row>
    <row r="18" spans="2:14">
      <c r="B18" s="68" t="s">
        <v>1</v>
      </c>
      <c r="C18" s="69"/>
      <c r="D18" s="72" t="s">
        <v>9</v>
      </c>
      <c r="E18" s="70">
        <v>5</v>
      </c>
      <c r="F18" s="112"/>
      <c r="G18" s="112"/>
      <c r="H18" s="64">
        <f t="shared" si="1"/>
        <v>0</v>
      </c>
      <c r="I18" s="112"/>
      <c r="J18" s="64">
        <f t="shared" si="2"/>
        <v>0</v>
      </c>
      <c r="K18" s="113"/>
      <c r="L18" s="113"/>
      <c r="M18" s="67">
        <f t="shared" si="3"/>
        <v>0</v>
      </c>
      <c r="N18" s="112"/>
    </row>
    <row r="19" spans="2:14">
      <c r="B19" s="68"/>
      <c r="C19" s="69"/>
      <c r="D19" s="72" t="s">
        <v>12</v>
      </c>
      <c r="E19" s="70">
        <v>4</v>
      </c>
      <c r="F19" s="112">
        <v>5</v>
      </c>
      <c r="G19" s="112"/>
      <c r="H19" s="64">
        <f t="shared" si="1"/>
        <v>5</v>
      </c>
      <c r="I19" s="112"/>
      <c r="J19" s="64">
        <f t="shared" si="2"/>
        <v>5</v>
      </c>
      <c r="K19" s="113">
        <v>1</v>
      </c>
      <c r="L19" s="113"/>
      <c r="M19" s="67">
        <f t="shared" si="3"/>
        <v>1</v>
      </c>
      <c r="N19" s="112"/>
    </row>
    <row r="20" spans="2:14">
      <c r="B20" s="68"/>
      <c r="C20" s="69" t="s">
        <v>1</v>
      </c>
      <c r="D20" s="61"/>
      <c r="E20" s="70">
        <v>3</v>
      </c>
      <c r="F20" s="112"/>
      <c r="G20" s="112">
        <v>7</v>
      </c>
      <c r="H20" s="64">
        <f t="shared" si="1"/>
        <v>7</v>
      </c>
      <c r="I20" s="112"/>
      <c r="J20" s="64">
        <f t="shared" si="2"/>
        <v>7</v>
      </c>
      <c r="K20" s="113"/>
      <c r="L20" s="113"/>
      <c r="M20" s="67">
        <f t="shared" si="3"/>
        <v>0</v>
      </c>
      <c r="N20" s="112"/>
    </row>
    <row r="21" spans="2:14">
      <c r="B21" s="68"/>
      <c r="C21" s="69"/>
      <c r="D21" s="61"/>
      <c r="E21" s="70">
        <v>2</v>
      </c>
      <c r="F21" s="112"/>
      <c r="G21" s="112"/>
      <c r="H21" s="64">
        <f t="shared" si="1"/>
        <v>0</v>
      </c>
      <c r="I21" s="112"/>
      <c r="J21" s="64">
        <f t="shared" si="2"/>
        <v>0</v>
      </c>
      <c r="K21" s="113"/>
      <c r="L21" s="113"/>
      <c r="M21" s="67">
        <f t="shared" si="3"/>
        <v>0</v>
      </c>
      <c r="N21" s="114"/>
    </row>
    <row r="22" spans="2:14">
      <c r="B22" s="73"/>
      <c r="C22" s="71"/>
      <c r="D22" s="61"/>
      <c r="E22" s="74">
        <v>1</v>
      </c>
      <c r="F22" s="112"/>
      <c r="G22" s="112">
        <v>21</v>
      </c>
      <c r="H22" s="64">
        <f t="shared" si="1"/>
        <v>21</v>
      </c>
      <c r="I22" s="112">
        <v>20</v>
      </c>
      <c r="J22" s="64">
        <f t="shared" si="2"/>
        <v>41</v>
      </c>
      <c r="K22" s="113"/>
      <c r="L22" s="113"/>
      <c r="M22" s="67">
        <f t="shared" si="3"/>
        <v>0</v>
      </c>
      <c r="N22" s="114"/>
    </row>
    <row r="23" spans="2:14" ht="15" customHeight="1">
      <c r="B23" s="167" t="s">
        <v>18</v>
      </c>
      <c r="C23" s="168"/>
      <c r="D23" s="168"/>
      <c r="E23" s="169"/>
      <c r="F23" s="64">
        <f>SUM(F10:F22)</f>
        <v>530</v>
      </c>
      <c r="G23" s="64">
        <f>SUM(G10:G22)</f>
        <v>28</v>
      </c>
      <c r="H23" s="75">
        <f>SUM(H10:H22)</f>
        <v>558</v>
      </c>
      <c r="I23" s="64">
        <f t="shared" ref="I23:N23" si="4">SUM(I10:I22)</f>
        <v>20</v>
      </c>
      <c r="J23" s="75">
        <f>SUM(J10:J22)</f>
        <v>578</v>
      </c>
      <c r="K23" s="76">
        <f>SUM(K10:K22)</f>
        <v>208</v>
      </c>
      <c r="L23" s="76">
        <f>SUM(L10:L22)</f>
        <v>39</v>
      </c>
      <c r="M23" s="64">
        <f t="shared" si="4"/>
        <v>247</v>
      </c>
      <c r="N23" s="64">
        <f t="shared" si="4"/>
        <v>46</v>
      </c>
    </row>
    <row r="24" spans="2:14">
      <c r="B24" s="68"/>
      <c r="C24" s="68"/>
      <c r="D24" s="77"/>
      <c r="E24" s="73">
        <v>13</v>
      </c>
      <c r="F24" s="112">
        <v>769</v>
      </c>
      <c r="G24" s="112"/>
      <c r="H24" s="64">
        <f>F24+G24</f>
        <v>769</v>
      </c>
      <c r="I24" s="112"/>
      <c r="J24" s="64">
        <f t="shared" si="2"/>
        <v>769</v>
      </c>
      <c r="K24" s="112">
        <v>363</v>
      </c>
      <c r="L24" s="112">
        <v>105</v>
      </c>
      <c r="M24" s="78">
        <f t="shared" ref="M24:M36" si="5">K24+L24</f>
        <v>468</v>
      </c>
      <c r="N24" s="112">
        <v>139</v>
      </c>
    </row>
    <row r="25" spans="2:14">
      <c r="B25" s="68"/>
      <c r="C25" s="68" t="s">
        <v>0</v>
      </c>
      <c r="D25" s="77"/>
      <c r="E25" s="70">
        <v>12</v>
      </c>
      <c r="F25" s="112">
        <v>22</v>
      </c>
      <c r="G25" s="112"/>
      <c r="H25" s="64">
        <f t="shared" ref="H25:H50" si="6">F25+G25</f>
        <v>22</v>
      </c>
      <c r="I25" s="112"/>
      <c r="J25" s="64">
        <f t="shared" si="2"/>
        <v>22</v>
      </c>
      <c r="K25" s="112">
        <v>1</v>
      </c>
      <c r="L25" s="112">
        <v>4</v>
      </c>
      <c r="M25" s="78">
        <f t="shared" si="5"/>
        <v>5</v>
      </c>
      <c r="N25" s="112">
        <v>5</v>
      </c>
    </row>
    <row r="26" spans="2:14">
      <c r="B26" s="68" t="s">
        <v>7</v>
      </c>
      <c r="C26" s="73"/>
      <c r="D26" s="77"/>
      <c r="E26" s="70">
        <v>11</v>
      </c>
      <c r="F26" s="112">
        <v>19</v>
      </c>
      <c r="G26" s="112"/>
      <c r="H26" s="64">
        <f t="shared" si="6"/>
        <v>19</v>
      </c>
      <c r="I26" s="112"/>
      <c r="J26" s="64">
        <f t="shared" si="2"/>
        <v>19</v>
      </c>
      <c r="K26" s="112">
        <v>1</v>
      </c>
      <c r="L26" s="112"/>
      <c r="M26" s="78">
        <f t="shared" si="5"/>
        <v>1</v>
      </c>
      <c r="N26" s="112"/>
    </row>
    <row r="27" spans="2:14">
      <c r="B27" s="68" t="s">
        <v>8</v>
      </c>
      <c r="C27" s="68"/>
      <c r="D27" s="77" t="s">
        <v>26</v>
      </c>
      <c r="E27" s="70">
        <v>10</v>
      </c>
      <c r="F27" s="112">
        <v>41</v>
      </c>
      <c r="G27" s="112"/>
      <c r="H27" s="64">
        <f t="shared" si="6"/>
        <v>41</v>
      </c>
      <c r="I27" s="112"/>
      <c r="J27" s="64">
        <f t="shared" si="2"/>
        <v>41</v>
      </c>
      <c r="K27" s="112">
        <v>2</v>
      </c>
      <c r="L27" s="112"/>
      <c r="M27" s="78">
        <f t="shared" si="5"/>
        <v>2</v>
      </c>
      <c r="N27" s="112"/>
    </row>
    <row r="28" spans="2:14">
      <c r="B28" s="68" t="s">
        <v>0</v>
      </c>
      <c r="C28" s="68"/>
      <c r="D28" s="77" t="s">
        <v>8</v>
      </c>
      <c r="E28" s="70">
        <v>9</v>
      </c>
      <c r="F28" s="112">
        <v>41</v>
      </c>
      <c r="G28" s="112"/>
      <c r="H28" s="64">
        <f t="shared" si="6"/>
        <v>41</v>
      </c>
      <c r="I28" s="112"/>
      <c r="J28" s="64">
        <f t="shared" si="2"/>
        <v>41</v>
      </c>
      <c r="K28" s="112"/>
      <c r="L28" s="112">
        <v>2</v>
      </c>
      <c r="M28" s="78">
        <f t="shared" si="5"/>
        <v>2</v>
      </c>
      <c r="N28" s="112">
        <v>4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12">
        <v>38</v>
      </c>
      <c r="G29" s="112"/>
      <c r="H29" s="64">
        <f t="shared" si="6"/>
        <v>38</v>
      </c>
      <c r="I29" s="112"/>
      <c r="J29" s="64">
        <f t="shared" si="2"/>
        <v>38</v>
      </c>
      <c r="K29" s="112"/>
      <c r="L29" s="112">
        <v>2</v>
      </c>
      <c r="M29" s="78">
        <f t="shared" si="5"/>
        <v>2</v>
      </c>
      <c r="N29" s="112">
        <v>3</v>
      </c>
    </row>
    <row r="30" spans="2:14">
      <c r="B30" s="68" t="s">
        <v>4</v>
      </c>
      <c r="C30" s="68"/>
      <c r="D30" s="77" t="s">
        <v>4</v>
      </c>
      <c r="E30" s="70">
        <v>7</v>
      </c>
      <c r="F30" s="112">
        <v>52</v>
      </c>
      <c r="G30" s="112"/>
      <c r="H30" s="64">
        <f t="shared" si="6"/>
        <v>52</v>
      </c>
      <c r="I30" s="112"/>
      <c r="J30" s="64">
        <f t="shared" si="2"/>
        <v>52</v>
      </c>
      <c r="K30" s="112"/>
      <c r="L30" s="112"/>
      <c r="M30" s="78">
        <f t="shared" si="5"/>
        <v>0</v>
      </c>
      <c r="N30" s="112"/>
    </row>
    <row r="31" spans="2:14">
      <c r="B31" s="68" t="s">
        <v>0</v>
      </c>
      <c r="C31" s="68"/>
      <c r="D31" s="77" t="s">
        <v>9</v>
      </c>
      <c r="E31" s="70">
        <v>6</v>
      </c>
      <c r="F31" s="112">
        <v>42</v>
      </c>
      <c r="G31" s="112"/>
      <c r="H31" s="64">
        <f t="shared" si="6"/>
        <v>42</v>
      </c>
      <c r="I31" s="112"/>
      <c r="J31" s="64">
        <f t="shared" si="2"/>
        <v>42</v>
      </c>
      <c r="K31" s="112"/>
      <c r="L31" s="112">
        <v>2</v>
      </c>
      <c r="M31" s="78">
        <f t="shared" si="5"/>
        <v>2</v>
      </c>
      <c r="N31" s="112">
        <v>5</v>
      </c>
    </row>
    <row r="32" spans="2:14">
      <c r="B32" s="68" t="s">
        <v>9</v>
      </c>
      <c r="C32" s="74"/>
      <c r="D32" s="77"/>
      <c r="E32" s="70">
        <v>5</v>
      </c>
      <c r="F32" s="112">
        <v>10</v>
      </c>
      <c r="G32" s="112"/>
      <c r="H32" s="64">
        <f t="shared" si="6"/>
        <v>10</v>
      </c>
      <c r="I32" s="112"/>
      <c r="J32" s="64">
        <f t="shared" si="2"/>
        <v>10</v>
      </c>
      <c r="K32" s="112"/>
      <c r="L32" s="112">
        <v>1</v>
      </c>
      <c r="M32" s="78">
        <f t="shared" si="5"/>
        <v>1</v>
      </c>
      <c r="N32" s="112">
        <v>3</v>
      </c>
    </row>
    <row r="33" spans="2:14">
      <c r="B33" s="68"/>
      <c r="C33" s="68"/>
      <c r="D33" s="77"/>
      <c r="E33" s="70">
        <v>4</v>
      </c>
      <c r="F33" s="112">
        <v>18</v>
      </c>
      <c r="G33" s="112"/>
      <c r="H33" s="64">
        <f t="shared" si="6"/>
        <v>18</v>
      </c>
      <c r="I33" s="112"/>
      <c r="J33" s="64">
        <f t="shared" si="2"/>
        <v>18</v>
      </c>
      <c r="K33" s="112"/>
      <c r="L33" s="112">
        <v>1</v>
      </c>
      <c r="M33" s="78">
        <f t="shared" si="5"/>
        <v>1</v>
      </c>
      <c r="N33" s="112">
        <v>1</v>
      </c>
    </row>
    <row r="34" spans="2:14">
      <c r="B34" s="68"/>
      <c r="C34" s="68" t="s">
        <v>1</v>
      </c>
      <c r="D34" s="77"/>
      <c r="E34" s="70">
        <v>3</v>
      </c>
      <c r="F34" s="112"/>
      <c r="G34" s="112"/>
      <c r="H34" s="64">
        <f t="shared" si="6"/>
        <v>0</v>
      </c>
      <c r="I34" s="112"/>
      <c r="J34" s="64">
        <f t="shared" si="2"/>
        <v>0</v>
      </c>
      <c r="K34" s="112"/>
      <c r="L34" s="112">
        <v>1</v>
      </c>
      <c r="M34" s="78">
        <f t="shared" si="5"/>
        <v>1</v>
      </c>
      <c r="N34" s="112">
        <v>2</v>
      </c>
    </row>
    <row r="35" spans="2:14">
      <c r="B35" s="68"/>
      <c r="C35" s="68"/>
      <c r="D35" s="77"/>
      <c r="E35" s="70">
        <v>2</v>
      </c>
      <c r="F35" s="112"/>
      <c r="G35" s="112">
        <v>1</v>
      </c>
      <c r="H35" s="64">
        <f t="shared" si="6"/>
        <v>1</v>
      </c>
      <c r="I35" s="112"/>
      <c r="J35" s="64">
        <f t="shared" si="2"/>
        <v>1</v>
      </c>
      <c r="K35" s="112"/>
      <c r="L35" s="112"/>
      <c r="M35" s="78">
        <f t="shared" si="5"/>
        <v>0</v>
      </c>
      <c r="N35" s="112"/>
    </row>
    <row r="36" spans="2:14">
      <c r="B36" s="73"/>
      <c r="C36" s="73"/>
      <c r="D36" s="77"/>
      <c r="E36" s="74">
        <v>1</v>
      </c>
      <c r="F36" s="112"/>
      <c r="G36" s="112">
        <v>17</v>
      </c>
      <c r="H36" s="64">
        <f t="shared" si="6"/>
        <v>17</v>
      </c>
      <c r="I36" s="112">
        <v>101</v>
      </c>
      <c r="J36" s="64">
        <f>H36+I36</f>
        <v>118</v>
      </c>
      <c r="K36" s="112">
        <v>4</v>
      </c>
      <c r="L36" s="112">
        <v>4</v>
      </c>
      <c r="M36" s="78">
        <f t="shared" si="5"/>
        <v>8</v>
      </c>
      <c r="N36" s="112">
        <v>4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1052</v>
      </c>
      <c r="G37" s="64">
        <f t="shared" si="7"/>
        <v>18</v>
      </c>
      <c r="H37" s="80">
        <f t="shared" si="7"/>
        <v>1070</v>
      </c>
      <c r="I37" s="81">
        <f t="shared" si="7"/>
        <v>101</v>
      </c>
      <c r="J37" s="75">
        <f t="shared" si="7"/>
        <v>1171</v>
      </c>
      <c r="K37" s="76">
        <f t="shared" si="7"/>
        <v>371</v>
      </c>
      <c r="L37" s="64">
        <f t="shared" si="7"/>
        <v>122</v>
      </c>
      <c r="M37" s="75">
        <f t="shared" si="7"/>
        <v>493</v>
      </c>
      <c r="N37" s="76">
        <f t="shared" si="7"/>
        <v>166</v>
      </c>
    </row>
    <row r="38" spans="2:14">
      <c r="B38" s="74"/>
      <c r="C38" s="74"/>
      <c r="D38" s="82"/>
      <c r="E38" s="70">
        <v>13</v>
      </c>
      <c r="F38" s="112">
        <v>5</v>
      </c>
      <c r="G38" s="112"/>
      <c r="H38" s="64">
        <f t="shared" si="6"/>
        <v>5</v>
      </c>
      <c r="I38" s="112"/>
      <c r="J38" s="64">
        <f t="shared" si="2"/>
        <v>5</v>
      </c>
      <c r="K38" s="114"/>
      <c r="L38" s="112">
        <v>5</v>
      </c>
      <c r="M38" s="78">
        <f>K38+L38</f>
        <v>5</v>
      </c>
      <c r="N38" s="112">
        <v>4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12"/>
      <c r="G39" s="112"/>
      <c r="H39" s="64">
        <f t="shared" si="6"/>
        <v>0</v>
      </c>
      <c r="I39" s="112"/>
      <c r="J39" s="64">
        <f t="shared" si="2"/>
        <v>0</v>
      </c>
      <c r="K39" s="114"/>
      <c r="L39" s="112"/>
      <c r="M39" s="78">
        <f t="shared" ref="M39:M50" si="8">K39+L39</f>
        <v>0</v>
      </c>
      <c r="N39" s="112"/>
    </row>
    <row r="40" spans="2:14">
      <c r="B40" s="68" t="s">
        <v>10</v>
      </c>
      <c r="C40" s="68"/>
      <c r="D40" s="77" t="s">
        <v>10</v>
      </c>
      <c r="E40" s="70">
        <v>11</v>
      </c>
      <c r="F40" s="112"/>
      <c r="G40" s="112"/>
      <c r="H40" s="64">
        <f t="shared" si="6"/>
        <v>0</v>
      </c>
      <c r="I40" s="112"/>
      <c r="J40" s="64">
        <f t="shared" si="2"/>
        <v>0</v>
      </c>
      <c r="K40" s="114"/>
      <c r="L40" s="112"/>
      <c r="M40" s="78">
        <f t="shared" si="8"/>
        <v>0</v>
      </c>
      <c r="N40" s="112"/>
    </row>
    <row r="41" spans="2:14">
      <c r="B41" s="68" t="s">
        <v>11</v>
      </c>
      <c r="C41" s="74"/>
      <c r="D41" s="77" t="s">
        <v>2</v>
      </c>
      <c r="E41" s="70">
        <v>10</v>
      </c>
      <c r="F41" s="112"/>
      <c r="G41" s="112"/>
      <c r="H41" s="64">
        <f t="shared" si="6"/>
        <v>0</v>
      </c>
      <c r="I41" s="112"/>
      <c r="J41" s="64">
        <f t="shared" si="2"/>
        <v>0</v>
      </c>
      <c r="K41" s="114"/>
      <c r="L41" s="112"/>
      <c r="M41" s="78">
        <f t="shared" si="8"/>
        <v>0</v>
      </c>
      <c r="N41" s="112"/>
    </row>
    <row r="42" spans="2:14">
      <c r="B42" s="68" t="s">
        <v>4</v>
      </c>
      <c r="C42" s="68"/>
      <c r="D42" s="77" t="s">
        <v>27</v>
      </c>
      <c r="E42" s="70">
        <v>9</v>
      </c>
      <c r="F42" s="112"/>
      <c r="G42" s="112"/>
      <c r="H42" s="64">
        <f t="shared" si="6"/>
        <v>0</v>
      </c>
      <c r="I42" s="112"/>
      <c r="J42" s="64">
        <f t="shared" si="2"/>
        <v>0</v>
      </c>
      <c r="K42" s="114"/>
      <c r="L42" s="112"/>
      <c r="M42" s="78">
        <f t="shared" si="8"/>
        <v>0</v>
      </c>
      <c r="N42" s="112"/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12"/>
      <c r="G43" s="112"/>
      <c r="H43" s="64">
        <f t="shared" si="6"/>
        <v>0</v>
      </c>
      <c r="I43" s="112"/>
      <c r="J43" s="64">
        <f t="shared" si="2"/>
        <v>0</v>
      </c>
      <c r="K43" s="114"/>
      <c r="L43" s="112"/>
      <c r="M43" s="78">
        <f t="shared" si="8"/>
        <v>0</v>
      </c>
      <c r="N43" s="112"/>
    </row>
    <row r="44" spans="2:14">
      <c r="B44" s="68" t="s">
        <v>4</v>
      </c>
      <c r="C44" s="68"/>
      <c r="D44" s="77" t="s">
        <v>26</v>
      </c>
      <c r="E44" s="70">
        <v>7</v>
      </c>
      <c r="F44" s="112"/>
      <c r="G44" s="112"/>
      <c r="H44" s="64">
        <f t="shared" si="6"/>
        <v>0</v>
      </c>
      <c r="I44" s="112"/>
      <c r="J44" s="64">
        <f t="shared" si="2"/>
        <v>0</v>
      </c>
      <c r="K44" s="114"/>
      <c r="L44" s="112"/>
      <c r="M44" s="78">
        <f t="shared" si="8"/>
        <v>0</v>
      </c>
      <c r="N44" s="112"/>
    </row>
    <row r="45" spans="2:14">
      <c r="B45" s="68" t="s">
        <v>1</v>
      </c>
      <c r="C45" s="68"/>
      <c r="D45" s="77" t="s">
        <v>22</v>
      </c>
      <c r="E45" s="70">
        <v>6</v>
      </c>
      <c r="F45" s="112"/>
      <c r="G45" s="112"/>
      <c r="H45" s="64">
        <f t="shared" si="6"/>
        <v>0</v>
      </c>
      <c r="I45" s="112"/>
      <c r="J45" s="64">
        <f t="shared" si="2"/>
        <v>0</v>
      </c>
      <c r="K45" s="114"/>
      <c r="L45" s="112"/>
      <c r="M45" s="78">
        <f t="shared" si="8"/>
        <v>0</v>
      </c>
      <c r="N45" s="112"/>
    </row>
    <row r="46" spans="2:14">
      <c r="B46" s="68" t="s">
        <v>12</v>
      </c>
      <c r="C46" s="74"/>
      <c r="D46" s="77" t="s">
        <v>2</v>
      </c>
      <c r="E46" s="70">
        <v>5</v>
      </c>
      <c r="F46" s="112"/>
      <c r="G46" s="112"/>
      <c r="H46" s="64">
        <f t="shared" si="6"/>
        <v>0</v>
      </c>
      <c r="I46" s="112"/>
      <c r="J46" s="64">
        <f t="shared" si="2"/>
        <v>0</v>
      </c>
      <c r="K46" s="114"/>
      <c r="L46" s="112"/>
      <c r="M46" s="78">
        <f t="shared" si="8"/>
        <v>0</v>
      </c>
      <c r="N46" s="112"/>
    </row>
    <row r="47" spans="2:14">
      <c r="B47" s="68"/>
      <c r="C47" s="68"/>
      <c r="D47" s="77" t="s">
        <v>7</v>
      </c>
      <c r="E47" s="70">
        <v>4</v>
      </c>
      <c r="F47" s="112"/>
      <c r="G47" s="112"/>
      <c r="H47" s="64">
        <f t="shared" si="6"/>
        <v>0</v>
      </c>
      <c r="I47" s="112"/>
      <c r="J47" s="64">
        <f t="shared" si="2"/>
        <v>0</v>
      </c>
      <c r="K47" s="114"/>
      <c r="L47" s="112"/>
      <c r="M47" s="78">
        <f t="shared" si="8"/>
        <v>0</v>
      </c>
      <c r="N47" s="112"/>
    </row>
    <row r="48" spans="2:14">
      <c r="B48" s="68"/>
      <c r="C48" s="68" t="s">
        <v>1</v>
      </c>
      <c r="D48" s="77" t="s">
        <v>1</v>
      </c>
      <c r="E48" s="70">
        <v>3</v>
      </c>
      <c r="F48" s="112"/>
      <c r="G48" s="112"/>
      <c r="H48" s="64">
        <f t="shared" si="6"/>
        <v>0</v>
      </c>
      <c r="I48" s="112"/>
      <c r="J48" s="64">
        <f t="shared" si="2"/>
        <v>0</v>
      </c>
      <c r="K48" s="114"/>
      <c r="L48" s="112"/>
      <c r="M48" s="78">
        <f t="shared" si="8"/>
        <v>0</v>
      </c>
      <c r="N48" s="112"/>
    </row>
    <row r="49" spans="2:14">
      <c r="B49" s="68"/>
      <c r="C49" s="68"/>
      <c r="D49" s="77" t="s">
        <v>3</v>
      </c>
      <c r="E49" s="70">
        <v>2</v>
      </c>
      <c r="F49" s="112"/>
      <c r="G49" s="112"/>
      <c r="H49" s="64">
        <f t="shared" si="6"/>
        <v>0</v>
      </c>
      <c r="I49" s="112"/>
      <c r="J49" s="64">
        <f t="shared" si="2"/>
        <v>0</v>
      </c>
      <c r="K49" s="114"/>
      <c r="L49" s="112"/>
      <c r="M49" s="78">
        <f t="shared" si="8"/>
        <v>0</v>
      </c>
      <c r="N49" s="114"/>
    </row>
    <row r="50" spans="2:14">
      <c r="B50" s="73"/>
      <c r="C50" s="77"/>
      <c r="D50" s="73"/>
      <c r="E50" s="74">
        <v>1</v>
      </c>
      <c r="F50" s="112"/>
      <c r="G50" s="112"/>
      <c r="H50" s="83">
        <f t="shared" si="6"/>
        <v>0</v>
      </c>
      <c r="I50" s="112"/>
      <c r="J50" s="83">
        <f t="shared" si="2"/>
        <v>0</v>
      </c>
      <c r="K50" s="114"/>
      <c r="L50" s="112"/>
      <c r="M50" s="84">
        <f t="shared" si="8"/>
        <v>0</v>
      </c>
      <c r="N50" s="114"/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5</v>
      </c>
      <c r="G51" s="64">
        <f t="shared" si="9"/>
        <v>0</v>
      </c>
      <c r="H51" s="64">
        <f t="shared" si="9"/>
        <v>5</v>
      </c>
      <c r="I51" s="64">
        <f t="shared" si="9"/>
        <v>0</v>
      </c>
      <c r="J51" s="64">
        <f t="shared" si="9"/>
        <v>5</v>
      </c>
      <c r="K51" s="64">
        <f t="shared" si="9"/>
        <v>0</v>
      </c>
      <c r="L51" s="64">
        <f t="shared" si="9"/>
        <v>5</v>
      </c>
      <c r="M51" s="64">
        <f t="shared" si="9"/>
        <v>5</v>
      </c>
      <c r="N51" s="64">
        <f t="shared" si="9"/>
        <v>4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>
        <v>9</v>
      </c>
      <c r="M52" s="65">
        <v>9</v>
      </c>
      <c r="N52" s="65">
        <v>9</v>
      </c>
    </row>
    <row r="53" spans="2:14" ht="15" customHeight="1">
      <c r="B53" s="165" t="s">
        <v>36</v>
      </c>
      <c r="C53" s="165"/>
      <c r="D53" s="165"/>
      <c r="E53" s="165"/>
      <c r="F53" s="85">
        <f>+F23+F37+F51+F52</f>
        <v>1587</v>
      </c>
      <c r="G53" s="85">
        <f t="shared" ref="G53:J53" si="10">+G23+G37+G51+G52</f>
        <v>46</v>
      </c>
      <c r="H53" s="85">
        <f t="shared" si="10"/>
        <v>1633</v>
      </c>
      <c r="I53" s="85">
        <f t="shared" si="10"/>
        <v>121</v>
      </c>
      <c r="J53" s="85">
        <f t="shared" si="10"/>
        <v>1754</v>
      </c>
      <c r="K53" s="85">
        <f>+K23+K37+K51+K52</f>
        <v>579</v>
      </c>
      <c r="L53" s="85">
        <f t="shared" ref="L53:N53" si="11">+L23+L37+L51+L52</f>
        <v>175</v>
      </c>
      <c r="M53" s="85">
        <f t="shared" si="11"/>
        <v>754</v>
      </c>
      <c r="N53" s="85">
        <f t="shared" si="11"/>
        <v>225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N10:N18 K49 M10:M52 F10:J52 K23:L48 K50:L52 N20:N47 N49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39" customWidth="1"/>
    <col min="2" max="2" width="10.28515625" style="39" customWidth="1"/>
    <col min="3" max="3" width="7.5703125" style="39" customWidth="1"/>
    <col min="4" max="4" width="10.5703125" style="39" customWidth="1"/>
    <col min="5" max="5" width="4.7109375" style="39" customWidth="1"/>
    <col min="6" max="10" width="9.140625" style="39"/>
    <col min="11" max="11" width="11.28515625" style="39" customWidth="1"/>
    <col min="12" max="12" width="10.5703125" style="39" customWidth="1"/>
    <col min="13" max="13" width="9.140625" style="39"/>
    <col min="14" max="14" width="11" style="39" customWidth="1"/>
    <col min="15" max="16384" width="9.140625" style="39"/>
  </cols>
  <sheetData>
    <row r="1" spans="2:14" ht="15">
      <c r="B1" s="40" t="s">
        <v>32</v>
      </c>
      <c r="C1" s="41"/>
      <c r="D1" s="41"/>
      <c r="E1" s="41"/>
      <c r="F1" s="41"/>
      <c r="G1" s="42"/>
      <c r="H1" s="42"/>
      <c r="I1" s="43"/>
      <c r="J1" s="44"/>
      <c r="K1" s="44"/>
      <c r="L1" s="44"/>
      <c r="M1" s="44"/>
      <c r="N1" s="44"/>
    </row>
    <row r="2" spans="2:14" ht="15">
      <c r="B2" s="45" t="s">
        <v>41</v>
      </c>
      <c r="C2" s="46"/>
      <c r="D2" s="46"/>
      <c r="E2" s="46"/>
      <c r="F2" s="47" t="s">
        <v>53</v>
      </c>
      <c r="G2" s="46"/>
      <c r="H2" s="48"/>
      <c r="I2" s="49"/>
      <c r="J2" s="44"/>
      <c r="K2" s="44"/>
      <c r="L2" s="44"/>
      <c r="M2" s="44"/>
      <c r="N2" s="44"/>
    </row>
    <row r="3" spans="2:14">
      <c r="B3" s="45" t="s">
        <v>42</v>
      </c>
      <c r="C3" s="171" t="s">
        <v>46</v>
      </c>
      <c r="D3" s="171"/>
      <c r="E3" s="171"/>
      <c r="F3" s="171"/>
      <c r="G3" s="171"/>
      <c r="H3" s="171"/>
      <c r="I3" s="172"/>
    </row>
    <row r="4" spans="2:14">
      <c r="B4" s="50" t="s">
        <v>43</v>
      </c>
      <c r="C4" s="51"/>
      <c r="D4" s="52">
        <v>44561</v>
      </c>
      <c r="E4" s="53"/>
      <c r="F4" s="53"/>
      <c r="G4" s="54"/>
      <c r="H4" s="54"/>
      <c r="I4" s="55"/>
    </row>
    <row r="5" spans="2:14">
      <c r="B5" s="173" t="s">
        <v>24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4">
      <c r="B6" s="56" t="s">
        <v>44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>
      <c r="B7" s="166" t="s">
        <v>37</v>
      </c>
      <c r="C7" s="166"/>
      <c r="D7" s="166"/>
      <c r="E7" s="166"/>
      <c r="F7" s="166" t="s">
        <v>33</v>
      </c>
      <c r="G7" s="166"/>
      <c r="H7" s="166"/>
      <c r="I7" s="166"/>
      <c r="J7" s="166"/>
      <c r="K7" s="166" t="s">
        <v>28</v>
      </c>
      <c r="L7" s="166"/>
      <c r="M7" s="166"/>
      <c r="N7" s="166"/>
    </row>
    <row r="8" spans="2:14" ht="15" customHeight="1">
      <c r="B8" s="166"/>
      <c r="C8" s="166"/>
      <c r="D8" s="166"/>
      <c r="E8" s="166"/>
      <c r="F8" s="166" t="s">
        <v>13</v>
      </c>
      <c r="G8" s="166"/>
      <c r="H8" s="166"/>
      <c r="I8" s="166" t="s">
        <v>14</v>
      </c>
      <c r="J8" s="166" t="s">
        <v>15</v>
      </c>
      <c r="K8" s="166" t="s">
        <v>30</v>
      </c>
      <c r="L8" s="166" t="s">
        <v>31</v>
      </c>
      <c r="M8" s="166" t="s">
        <v>15</v>
      </c>
      <c r="N8" s="166" t="s">
        <v>29</v>
      </c>
    </row>
    <row r="9" spans="2:14" ht="24">
      <c r="B9" s="166"/>
      <c r="C9" s="166"/>
      <c r="D9" s="166"/>
      <c r="E9" s="166"/>
      <c r="F9" s="58" t="s">
        <v>16</v>
      </c>
      <c r="G9" s="58" t="s">
        <v>17</v>
      </c>
      <c r="H9" s="58" t="s">
        <v>23</v>
      </c>
      <c r="I9" s="166"/>
      <c r="J9" s="166"/>
      <c r="K9" s="166"/>
      <c r="L9" s="166"/>
      <c r="M9" s="166"/>
      <c r="N9" s="166"/>
    </row>
    <row r="10" spans="2:14">
      <c r="B10" s="59"/>
      <c r="C10" s="60"/>
      <c r="D10" s="61"/>
      <c r="E10" s="62">
        <v>13</v>
      </c>
      <c r="F10" s="107">
        <v>186</v>
      </c>
      <c r="G10" s="107">
        <v>0</v>
      </c>
      <c r="H10" s="64">
        <f>F10+G10</f>
        <v>186</v>
      </c>
      <c r="I10" s="108">
        <v>0</v>
      </c>
      <c r="J10" s="64">
        <f>H10+I10</f>
        <v>186</v>
      </c>
      <c r="K10" s="79">
        <v>147</v>
      </c>
      <c r="L10" s="79">
        <v>23</v>
      </c>
      <c r="M10" s="67">
        <f t="shared" ref="M10:M12" si="0">K10+L10</f>
        <v>170</v>
      </c>
      <c r="N10" s="79">
        <v>26</v>
      </c>
    </row>
    <row r="11" spans="2:14">
      <c r="B11" s="68" t="s">
        <v>1</v>
      </c>
      <c r="C11" s="69" t="s">
        <v>0</v>
      </c>
      <c r="D11" s="61"/>
      <c r="E11" s="70">
        <v>12</v>
      </c>
      <c r="F11" s="107">
        <v>55</v>
      </c>
      <c r="G11" s="107">
        <v>0</v>
      </c>
      <c r="H11" s="64">
        <f t="shared" ref="H11:H22" si="1">F11+G11</f>
        <v>55</v>
      </c>
      <c r="I11" s="108">
        <v>0</v>
      </c>
      <c r="J11" s="64">
        <f t="shared" ref="J11:J50" si="2">H11+I11</f>
        <v>55</v>
      </c>
      <c r="K11" s="79">
        <v>2</v>
      </c>
      <c r="L11" s="79">
        <v>5</v>
      </c>
      <c r="M11" s="67">
        <f t="shared" si="0"/>
        <v>7</v>
      </c>
      <c r="N11" s="79">
        <v>9</v>
      </c>
    </row>
    <row r="12" spans="2:14">
      <c r="B12" s="68" t="s">
        <v>2</v>
      </c>
      <c r="C12" s="71"/>
      <c r="D12" s="72" t="s">
        <v>6</v>
      </c>
      <c r="E12" s="70">
        <v>11</v>
      </c>
      <c r="F12" s="107">
        <v>22</v>
      </c>
      <c r="G12" s="107">
        <v>0</v>
      </c>
      <c r="H12" s="64">
        <f t="shared" si="1"/>
        <v>22</v>
      </c>
      <c r="I12" s="108">
        <v>0</v>
      </c>
      <c r="J12" s="64">
        <f t="shared" si="2"/>
        <v>22</v>
      </c>
      <c r="K12" s="79">
        <v>1</v>
      </c>
      <c r="L12" s="79">
        <v>0</v>
      </c>
      <c r="M12" s="67">
        <f t="shared" si="0"/>
        <v>1</v>
      </c>
      <c r="N12" s="79">
        <v>0</v>
      </c>
    </row>
    <row r="13" spans="2:14">
      <c r="B13" s="68" t="s">
        <v>1</v>
      </c>
      <c r="C13" s="69"/>
      <c r="D13" s="72" t="s">
        <v>10</v>
      </c>
      <c r="E13" s="70">
        <v>10</v>
      </c>
      <c r="F13" s="107">
        <v>23</v>
      </c>
      <c r="G13" s="107">
        <v>0</v>
      </c>
      <c r="H13" s="64">
        <f t="shared" si="1"/>
        <v>23</v>
      </c>
      <c r="I13" s="108">
        <v>0</v>
      </c>
      <c r="J13" s="64">
        <f t="shared" si="2"/>
        <v>23</v>
      </c>
      <c r="K13" s="79">
        <v>0</v>
      </c>
      <c r="L13" s="79">
        <v>0</v>
      </c>
      <c r="M13" s="67">
        <f>K13+L13</f>
        <v>0</v>
      </c>
      <c r="N13" s="79">
        <v>0</v>
      </c>
    </row>
    <row r="14" spans="2:14">
      <c r="B14" s="68" t="s">
        <v>3</v>
      </c>
      <c r="C14" s="69"/>
      <c r="D14" s="72" t="s">
        <v>25</v>
      </c>
      <c r="E14" s="70">
        <v>9</v>
      </c>
      <c r="F14" s="107">
        <v>34</v>
      </c>
      <c r="G14" s="107">
        <v>0</v>
      </c>
      <c r="H14" s="64">
        <f t="shared" si="1"/>
        <v>34</v>
      </c>
      <c r="I14" s="108">
        <v>0</v>
      </c>
      <c r="J14" s="64">
        <f t="shared" si="2"/>
        <v>34</v>
      </c>
      <c r="K14" s="79">
        <v>2</v>
      </c>
      <c r="L14" s="79">
        <v>0</v>
      </c>
      <c r="M14" s="67">
        <f t="shared" ref="M14:M22" si="3">K14+L14</f>
        <v>2</v>
      </c>
      <c r="N14" s="79">
        <v>0</v>
      </c>
    </row>
    <row r="15" spans="2:14">
      <c r="B15" s="68" t="s">
        <v>4</v>
      </c>
      <c r="C15" s="69" t="s">
        <v>5</v>
      </c>
      <c r="D15" s="72" t="s">
        <v>22</v>
      </c>
      <c r="E15" s="70">
        <v>8</v>
      </c>
      <c r="F15" s="107">
        <v>2</v>
      </c>
      <c r="G15" s="107">
        <v>0</v>
      </c>
      <c r="H15" s="64">
        <f t="shared" si="1"/>
        <v>2</v>
      </c>
      <c r="I15" s="108">
        <v>0</v>
      </c>
      <c r="J15" s="64">
        <f t="shared" si="2"/>
        <v>2</v>
      </c>
      <c r="K15" s="79">
        <v>0</v>
      </c>
      <c r="L15" s="79">
        <v>0</v>
      </c>
      <c r="M15" s="67">
        <f t="shared" si="3"/>
        <v>0</v>
      </c>
      <c r="N15" s="79">
        <v>0</v>
      </c>
    </row>
    <row r="16" spans="2:14">
      <c r="B16" s="68" t="s">
        <v>6</v>
      </c>
      <c r="C16" s="69"/>
      <c r="D16" s="72" t="s">
        <v>12</v>
      </c>
      <c r="E16" s="70">
        <v>7</v>
      </c>
      <c r="F16" s="107">
        <v>2</v>
      </c>
      <c r="G16" s="107">
        <v>0</v>
      </c>
      <c r="H16" s="64">
        <f t="shared" si="1"/>
        <v>2</v>
      </c>
      <c r="I16" s="108">
        <v>0</v>
      </c>
      <c r="J16" s="64">
        <f t="shared" si="2"/>
        <v>2</v>
      </c>
      <c r="K16" s="79">
        <v>0</v>
      </c>
      <c r="L16" s="79">
        <v>1</v>
      </c>
      <c r="M16" s="67">
        <f t="shared" si="3"/>
        <v>1</v>
      </c>
      <c r="N16" s="79">
        <v>1</v>
      </c>
    </row>
    <row r="17" spans="2:14">
      <c r="B17" s="68" t="s">
        <v>7</v>
      </c>
      <c r="C17" s="71"/>
      <c r="D17" s="72" t="s">
        <v>4</v>
      </c>
      <c r="E17" s="70">
        <v>6</v>
      </c>
      <c r="F17" s="107">
        <v>0</v>
      </c>
      <c r="G17" s="107">
        <v>0</v>
      </c>
      <c r="H17" s="64">
        <f t="shared" si="1"/>
        <v>0</v>
      </c>
      <c r="I17" s="108">
        <v>0</v>
      </c>
      <c r="J17" s="64">
        <f t="shared" si="2"/>
        <v>0</v>
      </c>
      <c r="K17" s="79">
        <v>1</v>
      </c>
      <c r="L17" s="79">
        <v>0</v>
      </c>
      <c r="M17" s="67">
        <f t="shared" si="3"/>
        <v>1</v>
      </c>
      <c r="N17" s="79">
        <v>0</v>
      </c>
    </row>
    <row r="18" spans="2:14">
      <c r="B18" s="68" t="s">
        <v>1</v>
      </c>
      <c r="C18" s="69"/>
      <c r="D18" s="72" t="s">
        <v>9</v>
      </c>
      <c r="E18" s="70">
        <v>5</v>
      </c>
      <c r="F18" s="107">
        <v>2</v>
      </c>
      <c r="G18" s="107">
        <v>0</v>
      </c>
      <c r="H18" s="64">
        <f t="shared" si="1"/>
        <v>2</v>
      </c>
      <c r="I18" s="108">
        <v>0</v>
      </c>
      <c r="J18" s="64">
        <f t="shared" si="2"/>
        <v>2</v>
      </c>
      <c r="K18" s="79">
        <v>1</v>
      </c>
      <c r="L18" s="79">
        <v>0</v>
      </c>
      <c r="M18" s="67">
        <f t="shared" si="3"/>
        <v>1</v>
      </c>
      <c r="N18" s="79">
        <v>0</v>
      </c>
    </row>
    <row r="19" spans="2:14">
      <c r="B19" s="68"/>
      <c r="C19" s="69"/>
      <c r="D19" s="72" t="s">
        <v>12</v>
      </c>
      <c r="E19" s="70">
        <v>4</v>
      </c>
      <c r="F19" s="107">
        <v>3</v>
      </c>
      <c r="G19" s="107">
        <v>0</v>
      </c>
      <c r="H19" s="64">
        <f t="shared" si="1"/>
        <v>3</v>
      </c>
      <c r="I19" s="108">
        <v>0</v>
      </c>
      <c r="J19" s="64">
        <f t="shared" si="2"/>
        <v>3</v>
      </c>
      <c r="K19" s="79">
        <v>0</v>
      </c>
      <c r="L19" s="79">
        <v>0</v>
      </c>
      <c r="M19" s="67">
        <f t="shared" si="3"/>
        <v>0</v>
      </c>
      <c r="N19" s="79">
        <v>0</v>
      </c>
    </row>
    <row r="20" spans="2:14">
      <c r="B20" s="68"/>
      <c r="C20" s="69" t="s">
        <v>1</v>
      </c>
      <c r="D20" s="61"/>
      <c r="E20" s="70">
        <v>3</v>
      </c>
      <c r="F20" s="107">
        <v>0</v>
      </c>
      <c r="G20" s="107">
        <v>2</v>
      </c>
      <c r="H20" s="64">
        <f t="shared" si="1"/>
        <v>2</v>
      </c>
      <c r="I20" s="108">
        <v>0</v>
      </c>
      <c r="J20" s="64">
        <f t="shared" si="2"/>
        <v>2</v>
      </c>
      <c r="K20" s="79">
        <v>0</v>
      </c>
      <c r="L20" s="79">
        <v>0</v>
      </c>
      <c r="M20" s="67">
        <f t="shared" si="3"/>
        <v>0</v>
      </c>
      <c r="N20" s="79">
        <v>0</v>
      </c>
    </row>
    <row r="21" spans="2:14">
      <c r="B21" s="68"/>
      <c r="C21" s="69"/>
      <c r="D21" s="61"/>
      <c r="E21" s="70">
        <v>2</v>
      </c>
      <c r="F21" s="107">
        <v>0</v>
      </c>
      <c r="G21" s="107">
        <v>1</v>
      </c>
      <c r="H21" s="64">
        <f t="shared" si="1"/>
        <v>1</v>
      </c>
      <c r="I21" s="108">
        <v>0</v>
      </c>
      <c r="J21" s="64">
        <f t="shared" si="2"/>
        <v>1</v>
      </c>
      <c r="K21" s="79">
        <v>0</v>
      </c>
      <c r="L21" s="79">
        <v>0</v>
      </c>
      <c r="M21" s="67">
        <f t="shared" si="3"/>
        <v>0</v>
      </c>
      <c r="N21" s="79">
        <v>0</v>
      </c>
    </row>
    <row r="22" spans="2:14">
      <c r="B22" s="73"/>
      <c r="C22" s="71"/>
      <c r="D22" s="61"/>
      <c r="E22" s="74">
        <v>1</v>
      </c>
      <c r="F22" s="107">
        <v>0</v>
      </c>
      <c r="G22" s="107">
        <v>18</v>
      </c>
      <c r="H22" s="64">
        <f t="shared" si="1"/>
        <v>18</v>
      </c>
      <c r="I22" s="108">
        <v>4</v>
      </c>
      <c r="J22" s="64">
        <f t="shared" si="2"/>
        <v>22</v>
      </c>
      <c r="K22" s="79">
        <v>0</v>
      </c>
      <c r="L22" s="79">
        <v>0</v>
      </c>
      <c r="M22" s="67">
        <f t="shared" si="3"/>
        <v>0</v>
      </c>
      <c r="N22" s="79">
        <v>0</v>
      </c>
    </row>
    <row r="23" spans="2:14" ht="15" customHeight="1">
      <c r="B23" s="167" t="s">
        <v>18</v>
      </c>
      <c r="C23" s="168"/>
      <c r="D23" s="168"/>
      <c r="E23" s="169"/>
      <c r="F23" s="64">
        <f>SUM(F10:F22)</f>
        <v>329</v>
      </c>
      <c r="G23" s="64">
        <f>SUM(G10:G22)</f>
        <v>21</v>
      </c>
      <c r="H23" s="75">
        <f>SUM(H10:H22)</f>
        <v>350</v>
      </c>
      <c r="I23" s="64">
        <f t="shared" ref="I23:N23" si="4">SUM(I10:I22)</f>
        <v>4</v>
      </c>
      <c r="J23" s="75">
        <f>SUM(J10:J22)</f>
        <v>354</v>
      </c>
      <c r="K23" s="76">
        <f>SUM(K10:K22)</f>
        <v>154</v>
      </c>
      <c r="L23" s="76">
        <f>SUM(L10:L22)</f>
        <v>29</v>
      </c>
      <c r="M23" s="64">
        <f t="shared" si="4"/>
        <v>183</v>
      </c>
      <c r="N23" s="64">
        <f t="shared" si="4"/>
        <v>36</v>
      </c>
    </row>
    <row r="24" spans="2:14">
      <c r="B24" s="68"/>
      <c r="C24" s="68"/>
      <c r="D24" s="77"/>
      <c r="E24" s="73">
        <v>13</v>
      </c>
      <c r="F24" s="107">
        <v>360</v>
      </c>
      <c r="G24" s="107">
        <v>0</v>
      </c>
      <c r="H24" s="64">
        <f>F24+G24</f>
        <v>360</v>
      </c>
      <c r="I24" s="108">
        <v>0</v>
      </c>
      <c r="J24" s="64">
        <f t="shared" si="2"/>
        <v>360</v>
      </c>
      <c r="K24" s="79">
        <v>144</v>
      </c>
      <c r="L24" s="79">
        <v>33</v>
      </c>
      <c r="M24" s="78">
        <f t="shared" ref="M24:M36" si="5">K24+L24</f>
        <v>177</v>
      </c>
      <c r="N24" s="79">
        <v>40</v>
      </c>
    </row>
    <row r="25" spans="2:14">
      <c r="B25" s="68"/>
      <c r="C25" s="68" t="s">
        <v>0</v>
      </c>
      <c r="D25" s="77"/>
      <c r="E25" s="70">
        <v>12</v>
      </c>
      <c r="F25" s="107">
        <v>39</v>
      </c>
      <c r="G25" s="107">
        <v>0</v>
      </c>
      <c r="H25" s="64">
        <f t="shared" ref="H25:H50" si="6">F25+G25</f>
        <v>39</v>
      </c>
      <c r="I25" s="108">
        <v>0</v>
      </c>
      <c r="J25" s="64">
        <f t="shared" si="2"/>
        <v>39</v>
      </c>
      <c r="K25" s="79">
        <v>1</v>
      </c>
      <c r="L25" s="79">
        <v>0</v>
      </c>
      <c r="M25" s="78">
        <f t="shared" si="5"/>
        <v>1</v>
      </c>
      <c r="N25" s="79">
        <v>0</v>
      </c>
    </row>
    <row r="26" spans="2:14">
      <c r="B26" s="68" t="s">
        <v>7</v>
      </c>
      <c r="C26" s="73"/>
      <c r="D26" s="77"/>
      <c r="E26" s="70">
        <v>11</v>
      </c>
      <c r="F26" s="107">
        <v>21</v>
      </c>
      <c r="G26" s="107">
        <v>0</v>
      </c>
      <c r="H26" s="64">
        <f t="shared" si="6"/>
        <v>21</v>
      </c>
      <c r="I26" s="108">
        <v>0</v>
      </c>
      <c r="J26" s="64">
        <f t="shared" si="2"/>
        <v>21</v>
      </c>
      <c r="K26" s="79">
        <v>1</v>
      </c>
      <c r="L26" s="79">
        <v>1</v>
      </c>
      <c r="M26" s="78">
        <f t="shared" si="5"/>
        <v>2</v>
      </c>
      <c r="N26" s="79">
        <v>1</v>
      </c>
    </row>
    <row r="27" spans="2:14">
      <c r="B27" s="68" t="s">
        <v>8</v>
      </c>
      <c r="C27" s="68"/>
      <c r="D27" s="77" t="s">
        <v>26</v>
      </c>
      <c r="E27" s="70">
        <v>10</v>
      </c>
      <c r="F27" s="107">
        <v>18</v>
      </c>
      <c r="G27" s="107">
        <v>0</v>
      </c>
      <c r="H27" s="64">
        <f t="shared" si="6"/>
        <v>18</v>
      </c>
      <c r="I27" s="108">
        <v>0</v>
      </c>
      <c r="J27" s="64">
        <f t="shared" si="2"/>
        <v>18</v>
      </c>
      <c r="K27" s="79">
        <v>2</v>
      </c>
      <c r="L27" s="79">
        <v>1</v>
      </c>
      <c r="M27" s="78">
        <f t="shared" si="5"/>
        <v>3</v>
      </c>
      <c r="N27" s="79">
        <v>2</v>
      </c>
    </row>
    <row r="28" spans="2:14">
      <c r="B28" s="68" t="s">
        <v>0</v>
      </c>
      <c r="C28" s="68"/>
      <c r="D28" s="77" t="s">
        <v>8</v>
      </c>
      <c r="E28" s="70">
        <v>9</v>
      </c>
      <c r="F28" s="107">
        <v>37</v>
      </c>
      <c r="G28" s="107">
        <v>0</v>
      </c>
      <c r="H28" s="64">
        <f t="shared" si="6"/>
        <v>37</v>
      </c>
      <c r="I28" s="108">
        <v>0</v>
      </c>
      <c r="J28" s="64">
        <f t="shared" si="2"/>
        <v>37</v>
      </c>
      <c r="K28" s="79">
        <v>1</v>
      </c>
      <c r="L28" s="79">
        <v>0</v>
      </c>
      <c r="M28" s="78">
        <f t="shared" si="5"/>
        <v>1</v>
      </c>
      <c r="N28" s="79">
        <v>0</v>
      </c>
    </row>
    <row r="29" spans="2:14">
      <c r="B29" s="68" t="s">
        <v>2</v>
      </c>
      <c r="C29" s="68" t="s">
        <v>5</v>
      </c>
      <c r="D29" s="77" t="s">
        <v>27</v>
      </c>
      <c r="E29" s="70">
        <v>8</v>
      </c>
      <c r="F29" s="107">
        <v>3</v>
      </c>
      <c r="G29" s="107">
        <v>0</v>
      </c>
      <c r="H29" s="64">
        <f t="shared" si="6"/>
        <v>3</v>
      </c>
      <c r="I29" s="108">
        <v>0</v>
      </c>
      <c r="J29" s="64">
        <f t="shared" si="2"/>
        <v>3</v>
      </c>
      <c r="K29" s="79">
        <v>0</v>
      </c>
      <c r="L29" s="79">
        <v>0</v>
      </c>
      <c r="M29" s="78">
        <f t="shared" si="5"/>
        <v>0</v>
      </c>
      <c r="N29" s="79">
        <v>0</v>
      </c>
    </row>
    <row r="30" spans="2:14">
      <c r="B30" s="68" t="s">
        <v>4</v>
      </c>
      <c r="C30" s="68"/>
      <c r="D30" s="77" t="s">
        <v>4</v>
      </c>
      <c r="E30" s="70">
        <v>7</v>
      </c>
      <c r="F30" s="107">
        <v>2</v>
      </c>
      <c r="G30" s="107">
        <v>0</v>
      </c>
      <c r="H30" s="64">
        <f t="shared" si="6"/>
        <v>2</v>
      </c>
      <c r="I30" s="108">
        <v>0</v>
      </c>
      <c r="J30" s="64">
        <f t="shared" si="2"/>
        <v>2</v>
      </c>
      <c r="K30" s="79">
        <v>0</v>
      </c>
      <c r="L30" s="79">
        <v>2</v>
      </c>
      <c r="M30" s="78">
        <f t="shared" si="5"/>
        <v>2</v>
      </c>
      <c r="N30" s="79">
        <v>3</v>
      </c>
    </row>
    <row r="31" spans="2:14">
      <c r="B31" s="68" t="s">
        <v>0</v>
      </c>
      <c r="C31" s="68"/>
      <c r="D31" s="77" t="s">
        <v>9</v>
      </c>
      <c r="E31" s="70">
        <v>6</v>
      </c>
      <c r="F31" s="107">
        <v>0</v>
      </c>
      <c r="G31" s="107">
        <v>0</v>
      </c>
      <c r="H31" s="64">
        <f t="shared" si="6"/>
        <v>0</v>
      </c>
      <c r="I31" s="108">
        <v>0</v>
      </c>
      <c r="J31" s="64">
        <f t="shared" si="2"/>
        <v>0</v>
      </c>
      <c r="K31" s="79">
        <v>1</v>
      </c>
      <c r="L31" s="79">
        <v>1</v>
      </c>
      <c r="M31" s="78">
        <f t="shared" si="5"/>
        <v>2</v>
      </c>
      <c r="N31" s="79">
        <v>2</v>
      </c>
    </row>
    <row r="32" spans="2:14">
      <c r="B32" s="68" t="s">
        <v>9</v>
      </c>
      <c r="C32" s="74"/>
      <c r="D32" s="77"/>
      <c r="E32" s="70">
        <v>5</v>
      </c>
      <c r="F32" s="107">
        <v>0</v>
      </c>
      <c r="G32" s="107">
        <v>0</v>
      </c>
      <c r="H32" s="64">
        <f t="shared" si="6"/>
        <v>0</v>
      </c>
      <c r="I32" s="108">
        <v>0</v>
      </c>
      <c r="J32" s="64">
        <f t="shared" si="2"/>
        <v>0</v>
      </c>
      <c r="K32" s="79">
        <v>0</v>
      </c>
      <c r="L32" s="79">
        <v>0</v>
      </c>
      <c r="M32" s="78">
        <f t="shared" si="5"/>
        <v>0</v>
      </c>
      <c r="N32" s="79">
        <v>0</v>
      </c>
    </row>
    <row r="33" spans="2:14">
      <c r="B33" s="68"/>
      <c r="C33" s="68"/>
      <c r="D33" s="77"/>
      <c r="E33" s="70">
        <v>4</v>
      </c>
      <c r="F33" s="107">
        <v>11</v>
      </c>
      <c r="G33" s="107">
        <v>0</v>
      </c>
      <c r="H33" s="64">
        <f t="shared" si="6"/>
        <v>11</v>
      </c>
      <c r="I33" s="108">
        <v>0</v>
      </c>
      <c r="J33" s="64">
        <f t="shared" si="2"/>
        <v>11</v>
      </c>
      <c r="K33" s="79">
        <v>0</v>
      </c>
      <c r="L33" s="79">
        <v>0</v>
      </c>
      <c r="M33" s="78">
        <f t="shared" si="5"/>
        <v>0</v>
      </c>
      <c r="N33" s="79">
        <v>0</v>
      </c>
    </row>
    <row r="34" spans="2:14">
      <c r="B34" s="68"/>
      <c r="C34" s="68" t="s">
        <v>1</v>
      </c>
      <c r="D34" s="77"/>
      <c r="E34" s="70">
        <v>3</v>
      </c>
      <c r="F34" s="107">
        <v>0</v>
      </c>
      <c r="G34" s="107">
        <v>3</v>
      </c>
      <c r="H34" s="64">
        <f t="shared" si="6"/>
        <v>3</v>
      </c>
      <c r="I34" s="108">
        <v>0</v>
      </c>
      <c r="J34" s="64">
        <f t="shared" si="2"/>
        <v>3</v>
      </c>
      <c r="K34" s="79">
        <v>0</v>
      </c>
      <c r="L34" s="79">
        <v>0</v>
      </c>
      <c r="M34" s="78">
        <f t="shared" si="5"/>
        <v>0</v>
      </c>
      <c r="N34" s="79">
        <v>0</v>
      </c>
    </row>
    <row r="35" spans="2:14">
      <c r="B35" s="68"/>
      <c r="C35" s="68"/>
      <c r="D35" s="77"/>
      <c r="E35" s="70">
        <v>2</v>
      </c>
      <c r="F35" s="107">
        <v>0</v>
      </c>
      <c r="G35" s="107">
        <v>1</v>
      </c>
      <c r="H35" s="64">
        <f t="shared" si="6"/>
        <v>1</v>
      </c>
      <c r="I35" s="108">
        <v>0</v>
      </c>
      <c r="J35" s="64">
        <f t="shared" si="2"/>
        <v>1</v>
      </c>
      <c r="K35" s="79">
        <v>0</v>
      </c>
      <c r="L35" s="79">
        <v>2</v>
      </c>
      <c r="M35" s="78">
        <f t="shared" si="5"/>
        <v>2</v>
      </c>
      <c r="N35" s="79">
        <v>2</v>
      </c>
    </row>
    <row r="36" spans="2:14">
      <c r="B36" s="73"/>
      <c r="C36" s="73"/>
      <c r="D36" s="77"/>
      <c r="E36" s="74">
        <v>1</v>
      </c>
      <c r="F36" s="107">
        <v>0</v>
      </c>
      <c r="G36" s="107">
        <v>12</v>
      </c>
      <c r="H36" s="64">
        <f t="shared" si="6"/>
        <v>12</v>
      </c>
      <c r="I36" s="108">
        <v>55</v>
      </c>
      <c r="J36" s="64">
        <f>H36+I36</f>
        <v>67</v>
      </c>
      <c r="K36" s="79">
        <v>0</v>
      </c>
      <c r="L36" s="79">
        <v>1</v>
      </c>
      <c r="M36" s="78">
        <f t="shared" si="5"/>
        <v>1</v>
      </c>
      <c r="N36" s="79">
        <v>1</v>
      </c>
    </row>
    <row r="37" spans="2:14" ht="15" customHeight="1">
      <c r="B37" s="167" t="s">
        <v>19</v>
      </c>
      <c r="C37" s="168"/>
      <c r="D37" s="168"/>
      <c r="E37" s="168"/>
      <c r="F37" s="76">
        <f t="shared" ref="F37:N37" si="7">SUM(F24:F36)</f>
        <v>491</v>
      </c>
      <c r="G37" s="64">
        <f t="shared" si="7"/>
        <v>16</v>
      </c>
      <c r="H37" s="80">
        <f t="shared" si="7"/>
        <v>507</v>
      </c>
      <c r="I37" s="81">
        <f t="shared" si="7"/>
        <v>55</v>
      </c>
      <c r="J37" s="75">
        <f t="shared" si="7"/>
        <v>562</v>
      </c>
      <c r="K37" s="76">
        <f t="shared" si="7"/>
        <v>150</v>
      </c>
      <c r="L37" s="64">
        <f t="shared" si="7"/>
        <v>41</v>
      </c>
      <c r="M37" s="75">
        <f t="shared" si="7"/>
        <v>191</v>
      </c>
      <c r="N37" s="76">
        <f t="shared" si="7"/>
        <v>51</v>
      </c>
    </row>
    <row r="38" spans="2:14">
      <c r="B38" s="74"/>
      <c r="C38" s="74"/>
      <c r="D38" s="82"/>
      <c r="E38" s="70">
        <v>13</v>
      </c>
      <c r="F38" s="108">
        <v>2</v>
      </c>
      <c r="G38" s="108">
        <v>0</v>
      </c>
      <c r="H38" s="64">
        <f t="shared" si="6"/>
        <v>2</v>
      </c>
      <c r="I38" s="108">
        <v>0</v>
      </c>
      <c r="J38" s="64">
        <f t="shared" si="2"/>
        <v>2</v>
      </c>
      <c r="K38" s="79">
        <v>0</v>
      </c>
      <c r="L38" s="79">
        <v>0</v>
      </c>
      <c r="M38" s="78">
        <f>K38+L38</f>
        <v>0</v>
      </c>
      <c r="N38" s="79">
        <v>0</v>
      </c>
    </row>
    <row r="39" spans="2:14">
      <c r="B39" s="68" t="s">
        <v>1</v>
      </c>
      <c r="C39" s="68" t="s">
        <v>0</v>
      </c>
      <c r="D39" s="77" t="s">
        <v>21</v>
      </c>
      <c r="E39" s="70">
        <v>12</v>
      </c>
      <c r="F39" s="108">
        <v>0</v>
      </c>
      <c r="G39" s="108">
        <v>0</v>
      </c>
      <c r="H39" s="64">
        <f t="shared" si="6"/>
        <v>0</v>
      </c>
      <c r="I39" s="108">
        <v>0</v>
      </c>
      <c r="J39" s="64">
        <f t="shared" si="2"/>
        <v>0</v>
      </c>
      <c r="K39" s="79">
        <v>0</v>
      </c>
      <c r="L39" s="79">
        <v>1</v>
      </c>
      <c r="M39" s="78">
        <f t="shared" ref="M39:M50" si="8">K39+L39</f>
        <v>1</v>
      </c>
      <c r="N39" s="79">
        <v>1</v>
      </c>
    </row>
    <row r="40" spans="2:14">
      <c r="B40" s="68" t="s">
        <v>10</v>
      </c>
      <c r="C40" s="68"/>
      <c r="D40" s="77" t="s">
        <v>10</v>
      </c>
      <c r="E40" s="70">
        <v>11</v>
      </c>
      <c r="F40" s="108">
        <v>0</v>
      </c>
      <c r="G40" s="108">
        <v>0</v>
      </c>
      <c r="H40" s="64">
        <f t="shared" si="6"/>
        <v>0</v>
      </c>
      <c r="I40" s="108">
        <v>0</v>
      </c>
      <c r="J40" s="64">
        <f t="shared" si="2"/>
        <v>0</v>
      </c>
      <c r="K40" s="79">
        <v>0</v>
      </c>
      <c r="L40" s="79">
        <v>0</v>
      </c>
      <c r="M40" s="78">
        <f t="shared" si="8"/>
        <v>0</v>
      </c>
      <c r="N40" s="79">
        <v>0</v>
      </c>
    </row>
    <row r="41" spans="2:14">
      <c r="B41" s="68" t="s">
        <v>11</v>
      </c>
      <c r="C41" s="74"/>
      <c r="D41" s="77" t="s">
        <v>2</v>
      </c>
      <c r="E41" s="70">
        <v>10</v>
      </c>
      <c r="F41" s="108">
        <v>0</v>
      </c>
      <c r="G41" s="108">
        <v>0</v>
      </c>
      <c r="H41" s="64">
        <f t="shared" si="6"/>
        <v>0</v>
      </c>
      <c r="I41" s="108">
        <v>0</v>
      </c>
      <c r="J41" s="64">
        <f t="shared" si="2"/>
        <v>0</v>
      </c>
      <c r="K41" s="79">
        <v>0</v>
      </c>
      <c r="L41" s="79">
        <v>0</v>
      </c>
      <c r="M41" s="78">
        <f t="shared" si="8"/>
        <v>0</v>
      </c>
      <c r="N41" s="79">
        <v>0</v>
      </c>
    </row>
    <row r="42" spans="2:14">
      <c r="B42" s="68" t="s">
        <v>4</v>
      </c>
      <c r="C42" s="68"/>
      <c r="D42" s="77" t="s">
        <v>27</v>
      </c>
      <c r="E42" s="70">
        <v>9</v>
      </c>
      <c r="F42" s="108">
        <v>0</v>
      </c>
      <c r="G42" s="108">
        <v>0</v>
      </c>
      <c r="H42" s="64">
        <f t="shared" si="6"/>
        <v>0</v>
      </c>
      <c r="I42" s="108">
        <v>0</v>
      </c>
      <c r="J42" s="64">
        <f t="shared" si="2"/>
        <v>0</v>
      </c>
      <c r="K42" s="79">
        <v>0</v>
      </c>
      <c r="L42" s="79">
        <v>0</v>
      </c>
      <c r="M42" s="78">
        <f t="shared" si="8"/>
        <v>0</v>
      </c>
      <c r="N42" s="79">
        <v>0</v>
      </c>
    </row>
    <row r="43" spans="2:14">
      <c r="B43" s="68" t="s">
        <v>3</v>
      </c>
      <c r="C43" s="68" t="s">
        <v>5</v>
      </c>
      <c r="D43" s="77" t="s">
        <v>1</v>
      </c>
      <c r="E43" s="70">
        <v>8</v>
      </c>
      <c r="F43" s="108">
        <v>0</v>
      </c>
      <c r="G43" s="108">
        <v>0</v>
      </c>
      <c r="H43" s="64">
        <f t="shared" si="6"/>
        <v>0</v>
      </c>
      <c r="I43" s="108">
        <v>0</v>
      </c>
      <c r="J43" s="64">
        <f t="shared" si="2"/>
        <v>0</v>
      </c>
      <c r="K43" s="79">
        <v>0</v>
      </c>
      <c r="L43" s="79">
        <v>0</v>
      </c>
      <c r="M43" s="78">
        <f t="shared" si="8"/>
        <v>0</v>
      </c>
      <c r="N43" s="79">
        <v>0</v>
      </c>
    </row>
    <row r="44" spans="2:14">
      <c r="B44" s="68" t="s">
        <v>4</v>
      </c>
      <c r="C44" s="68"/>
      <c r="D44" s="77" t="s">
        <v>26</v>
      </c>
      <c r="E44" s="70">
        <v>7</v>
      </c>
      <c r="F44" s="108">
        <v>0</v>
      </c>
      <c r="G44" s="108">
        <v>0</v>
      </c>
      <c r="H44" s="64">
        <f t="shared" si="6"/>
        <v>0</v>
      </c>
      <c r="I44" s="108">
        <v>0</v>
      </c>
      <c r="J44" s="64">
        <f t="shared" si="2"/>
        <v>0</v>
      </c>
      <c r="K44" s="79">
        <v>0</v>
      </c>
      <c r="L44" s="79">
        <v>0</v>
      </c>
      <c r="M44" s="78">
        <f t="shared" si="8"/>
        <v>0</v>
      </c>
      <c r="N44" s="79">
        <v>0</v>
      </c>
    </row>
    <row r="45" spans="2:14">
      <c r="B45" s="68" t="s">
        <v>1</v>
      </c>
      <c r="C45" s="68"/>
      <c r="D45" s="77" t="s">
        <v>22</v>
      </c>
      <c r="E45" s="70">
        <v>6</v>
      </c>
      <c r="F45" s="108">
        <v>0</v>
      </c>
      <c r="G45" s="108">
        <v>0</v>
      </c>
      <c r="H45" s="64">
        <f t="shared" si="6"/>
        <v>0</v>
      </c>
      <c r="I45" s="108">
        <v>0</v>
      </c>
      <c r="J45" s="64">
        <f t="shared" si="2"/>
        <v>0</v>
      </c>
      <c r="K45" s="79">
        <v>0</v>
      </c>
      <c r="L45" s="79">
        <v>0</v>
      </c>
      <c r="M45" s="78">
        <f t="shared" si="8"/>
        <v>0</v>
      </c>
      <c r="N45" s="79">
        <v>0</v>
      </c>
    </row>
    <row r="46" spans="2:14">
      <c r="B46" s="68" t="s">
        <v>12</v>
      </c>
      <c r="C46" s="74"/>
      <c r="D46" s="77" t="s">
        <v>2</v>
      </c>
      <c r="E46" s="70">
        <v>5</v>
      </c>
      <c r="F46" s="108">
        <v>0</v>
      </c>
      <c r="G46" s="108">
        <v>0</v>
      </c>
      <c r="H46" s="64">
        <f t="shared" si="6"/>
        <v>0</v>
      </c>
      <c r="I46" s="108">
        <v>0</v>
      </c>
      <c r="J46" s="64">
        <f t="shared" si="2"/>
        <v>0</v>
      </c>
      <c r="K46" s="79">
        <v>0</v>
      </c>
      <c r="L46" s="79">
        <v>0</v>
      </c>
      <c r="M46" s="78">
        <f t="shared" si="8"/>
        <v>0</v>
      </c>
      <c r="N46" s="79">
        <v>0</v>
      </c>
    </row>
    <row r="47" spans="2:14">
      <c r="B47" s="68"/>
      <c r="C47" s="68"/>
      <c r="D47" s="77" t="s">
        <v>7</v>
      </c>
      <c r="E47" s="70">
        <v>4</v>
      </c>
      <c r="F47" s="108">
        <v>0</v>
      </c>
      <c r="G47" s="108">
        <v>0</v>
      </c>
      <c r="H47" s="64">
        <f t="shared" si="6"/>
        <v>0</v>
      </c>
      <c r="I47" s="108">
        <v>0</v>
      </c>
      <c r="J47" s="64">
        <f t="shared" si="2"/>
        <v>0</v>
      </c>
      <c r="K47" s="79">
        <v>0</v>
      </c>
      <c r="L47" s="79">
        <v>0</v>
      </c>
      <c r="M47" s="78">
        <f t="shared" si="8"/>
        <v>0</v>
      </c>
      <c r="N47" s="79">
        <v>0</v>
      </c>
    </row>
    <row r="48" spans="2:14">
      <c r="B48" s="68"/>
      <c r="C48" s="68" t="s">
        <v>1</v>
      </c>
      <c r="D48" s="77" t="s">
        <v>1</v>
      </c>
      <c r="E48" s="70">
        <v>3</v>
      </c>
      <c r="F48" s="108">
        <v>0</v>
      </c>
      <c r="G48" s="108">
        <v>0</v>
      </c>
      <c r="H48" s="64">
        <f t="shared" si="6"/>
        <v>0</v>
      </c>
      <c r="I48" s="108">
        <v>0</v>
      </c>
      <c r="J48" s="64">
        <f t="shared" si="2"/>
        <v>0</v>
      </c>
      <c r="K48" s="79">
        <v>0</v>
      </c>
      <c r="L48" s="79">
        <v>0</v>
      </c>
      <c r="M48" s="78">
        <f t="shared" si="8"/>
        <v>0</v>
      </c>
      <c r="N48" s="79">
        <v>0</v>
      </c>
    </row>
    <row r="49" spans="2:14">
      <c r="B49" s="68"/>
      <c r="C49" s="68"/>
      <c r="D49" s="77" t="s">
        <v>3</v>
      </c>
      <c r="E49" s="70">
        <v>2</v>
      </c>
      <c r="F49" s="108">
        <v>0</v>
      </c>
      <c r="G49" s="108">
        <v>0</v>
      </c>
      <c r="H49" s="64">
        <f t="shared" si="6"/>
        <v>0</v>
      </c>
      <c r="I49" s="108">
        <v>0</v>
      </c>
      <c r="J49" s="64">
        <f t="shared" si="2"/>
        <v>0</v>
      </c>
      <c r="K49" s="79">
        <v>0</v>
      </c>
      <c r="L49" s="79">
        <v>0</v>
      </c>
      <c r="M49" s="78">
        <f t="shared" si="8"/>
        <v>0</v>
      </c>
      <c r="N49" s="79">
        <v>0</v>
      </c>
    </row>
    <row r="50" spans="2:14">
      <c r="B50" s="73"/>
      <c r="C50" s="77"/>
      <c r="D50" s="73"/>
      <c r="E50" s="74">
        <v>1</v>
      </c>
      <c r="F50" s="108">
        <v>0</v>
      </c>
      <c r="G50" s="108">
        <v>0</v>
      </c>
      <c r="H50" s="83">
        <f t="shared" si="6"/>
        <v>0</v>
      </c>
      <c r="I50" s="108">
        <v>0</v>
      </c>
      <c r="J50" s="83">
        <f t="shared" si="2"/>
        <v>0</v>
      </c>
      <c r="K50" s="79">
        <v>0</v>
      </c>
      <c r="L50" s="79">
        <v>0</v>
      </c>
      <c r="M50" s="84">
        <f t="shared" si="8"/>
        <v>0</v>
      </c>
      <c r="N50" s="79">
        <v>0</v>
      </c>
    </row>
    <row r="51" spans="2:14" ht="15" customHeight="1">
      <c r="B51" s="170" t="s">
        <v>20</v>
      </c>
      <c r="C51" s="170"/>
      <c r="D51" s="170"/>
      <c r="E51" s="170"/>
      <c r="F51" s="64">
        <f t="shared" ref="F51:N51" si="9">SUM(F38:F50)</f>
        <v>2</v>
      </c>
      <c r="G51" s="64">
        <f t="shared" si="9"/>
        <v>0</v>
      </c>
      <c r="H51" s="64">
        <f t="shared" si="9"/>
        <v>2</v>
      </c>
      <c r="I51" s="64">
        <f t="shared" si="9"/>
        <v>0</v>
      </c>
      <c r="J51" s="64">
        <f t="shared" si="9"/>
        <v>2</v>
      </c>
      <c r="K51" s="64">
        <f t="shared" si="9"/>
        <v>0</v>
      </c>
      <c r="L51" s="64">
        <f t="shared" si="9"/>
        <v>1</v>
      </c>
      <c r="M51" s="64">
        <f t="shared" si="9"/>
        <v>1</v>
      </c>
      <c r="N51" s="64">
        <f t="shared" si="9"/>
        <v>1</v>
      </c>
    </row>
    <row r="52" spans="2:14">
      <c r="B52" s="167" t="s">
        <v>34</v>
      </c>
      <c r="C52" s="168"/>
      <c r="D52" s="168"/>
      <c r="E52" s="169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165" t="s">
        <v>36</v>
      </c>
      <c r="C53" s="165"/>
      <c r="D53" s="165"/>
      <c r="E53" s="165"/>
      <c r="F53" s="85">
        <f>+F23+F37+F51+F52</f>
        <v>822</v>
      </c>
      <c r="G53" s="85">
        <f t="shared" ref="G53:J53" si="10">+G23+G37+G51+G52</f>
        <v>37</v>
      </c>
      <c r="H53" s="85">
        <f t="shared" si="10"/>
        <v>859</v>
      </c>
      <c r="I53" s="85">
        <f t="shared" si="10"/>
        <v>59</v>
      </c>
      <c r="J53" s="85">
        <f t="shared" si="10"/>
        <v>918</v>
      </c>
      <c r="K53" s="85">
        <f>+K23+K37+K51+K52</f>
        <v>304</v>
      </c>
      <c r="L53" s="85">
        <f t="shared" ref="L53:N53" si="11">+L23+L37+L51+L52</f>
        <v>71</v>
      </c>
      <c r="M53" s="85">
        <f t="shared" si="11"/>
        <v>375</v>
      </c>
      <c r="N53" s="85">
        <f t="shared" si="11"/>
        <v>88</v>
      </c>
    </row>
    <row r="54" spans="2:14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>
      <c r="B55" s="57" t="s">
        <v>35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2022-01-31T17:10:06Z</dcterms:modified>
</cp:coreProperties>
</file>