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330" windowWidth="14880" windowHeight="9495" tabRatio="911" firstSheet="1" activeTab="15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/>
</workbook>
</file>

<file path=xl/calcChain.xml><?xml version="1.0" encoding="utf-8"?>
<calcChain xmlns="http://schemas.openxmlformats.org/spreadsheetml/2006/main">
  <c r="H53" i="31" l="1"/>
  <c r="G53" i="31"/>
  <c r="F53" i="31"/>
  <c r="I51" i="31"/>
  <c r="H51" i="31"/>
  <c r="G51" i="31"/>
  <c r="F51" i="31"/>
  <c r="M36" i="31" l="1"/>
  <c r="H36" i="31"/>
  <c r="J36" i="31" s="1"/>
  <c r="M35" i="31"/>
  <c r="H35" i="31"/>
  <c r="J35" i="31" s="1"/>
  <c r="M34" i="31"/>
  <c r="H34" i="31"/>
  <c r="J34" i="31" s="1"/>
  <c r="M33" i="31"/>
  <c r="J33" i="31"/>
  <c r="H33" i="31"/>
  <c r="M32" i="31"/>
  <c r="H32" i="31"/>
  <c r="J32" i="31" s="1"/>
  <c r="M31" i="31"/>
  <c r="H31" i="31"/>
  <c r="J31" i="31" s="1"/>
  <c r="M30" i="31"/>
  <c r="H30" i="31"/>
  <c r="J30" i="31" s="1"/>
  <c r="M29" i="31"/>
  <c r="J29" i="31"/>
  <c r="H29" i="31"/>
  <c r="M28" i="31"/>
  <c r="H28" i="31"/>
  <c r="J28" i="31" s="1"/>
  <c r="M27" i="31"/>
  <c r="H27" i="31"/>
  <c r="J27" i="31" s="1"/>
  <c r="M26" i="31"/>
  <c r="H26" i="31"/>
  <c r="J26" i="31" s="1"/>
  <c r="M25" i="31"/>
  <c r="J25" i="31"/>
  <c r="H25" i="31"/>
  <c r="N24" i="31"/>
  <c r="L24" i="31"/>
  <c r="M24" i="31" s="1"/>
  <c r="K24" i="31"/>
  <c r="H24" i="31"/>
  <c r="J24" i="31" s="1"/>
  <c r="M22" i="31"/>
  <c r="H22" i="31"/>
  <c r="J22" i="31" s="1"/>
  <c r="M21" i="31"/>
  <c r="H21" i="31"/>
  <c r="J21" i="31" s="1"/>
  <c r="M20" i="31"/>
  <c r="H20" i="31"/>
  <c r="J20" i="31" s="1"/>
  <c r="M19" i="31"/>
  <c r="J19" i="31"/>
  <c r="H19" i="31"/>
  <c r="M18" i="31"/>
  <c r="H18" i="31"/>
  <c r="J18" i="31" s="1"/>
  <c r="M17" i="31"/>
  <c r="H17" i="31"/>
  <c r="J17" i="31" s="1"/>
  <c r="M16" i="31"/>
  <c r="H16" i="31"/>
  <c r="J16" i="31" s="1"/>
  <c r="M15" i="31"/>
  <c r="J15" i="31"/>
  <c r="H15" i="31"/>
  <c r="M14" i="31"/>
  <c r="H14" i="31"/>
  <c r="J14" i="31" s="1"/>
  <c r="M13" i="31"/>
  <c r="H13" i="31"/>
  <c r="J13" i="31" s="1"/>
  <c r="M12" i="31"/>
  <c r="H12" i="31"/>
  <c r="J12" i="31" s="1"/>
  <c r="M11" i="31"/>
  <c r="J11" i="31"/>
  <c r="H11" i="31"/>
  <c r="N10" i="31"/>
  <c r="L10" i="31"/>
  <c r="L23" i="31" s="1"/>
  <c r="K10" i="31"/>
  <c r="H10" i="31"/>
  <c r="J10" i="31" s="1"/>
  <c r="M52" i="31"/>
  <c r="H52" i="31"/>
  <c r="J52" i="31" s="1"/>
  <c r="N51" i="31"/>
  <c r="L51" i="31"/>
  <c r="K51" i="31"/>
  <c r="M50" i="31"/>
  <c r="H50" i="31"/>
  <c r="J50" i="31" s="1"/>
  <c r="M49" i="31"/>
  <c r="H49" i="31"/>
  <c r="J49" i="31" s="1"/>
  <c r="M48" i="31"/>
  <c r="H48" i="31"/>
  <c r="J48" i="31" s="1"/>
  <c r="M47" i="31"/>
  <c r="H47" i="31"/>
  <c r="J47" i="31" s="1"/>
  <c r="M46" i="31"/>
  <c r="H46" i="31"/>
  <c r="J46" i="31" s="1"/>
  <c r="M45" i="31"/>
  <c r="H45" i="31"/>
  <c r="J45" i="31" s="1"/>
  <c r="M44" i="31"/>
  <c r="H44" i="31"/>
  <c r="J44" i="31" s="1"/>
  <c r="M43" i="31"/>
  <c r="H43" i="31"/>
  <c r="J43" i="31" s="1"/>
  <c r="M42" i="31"/>
  <c r="H42" i="31"/>
  <c r="J42" i="31" s="1"/>
  <c r="M41" i="31"/>
  <c r="H41" i="31"/>
  <c r="J41" i="31" s="1"/>
  <c r="M40" i="31"/>
  <c r="H40" i="31"/>
  <c r="J40" i="31" s="1"/>
  <c r="M39" i="31"/>
  <c r="H39" i="31"/>
  <c r="J39" i="31" s="1"/>
  <c r="M38" i="31"/>
  <c r="H38" i="31"/>
  <c r="N37" i="31"/>
  <c r="L37" i="31"/>
  <c r="K37" i="31"/>
  <c r="I37" i="31"/>
  <c r="G37" i="31"/>
  <c r="F37" i="31"/>
  <c r="N23" i="31"/>
  <c r="K23" i="31"/>
  <c r="I23" i="31"/>
  <c r="I53" i="31" s="1"/>
  <c r="G23" i="31"/>
  <c r="F23" i="31"/>
  <c r="N53" i="31" l="1"/>
  <c r="M10" i="31"/>
  <c r="K53" i="31"/>
  <c r="M51" i="31"/>
  <c r="J51" i="31"/>
  <c r="L53" i="31"/>
  <c r="M37" i="31"/>
  <c r="M23" i="31"/>
  <c r="M53" i="31" s="1"/>
  <c r="H37" i="31"/>
  <c r="J37" i="31" s="1"/>
  <c r="J38" i="31"/>
  <c r="H23" i="31"/>
  <c r="J23" i="31" l="1"/>
  <c r="J53" i="31" s="1"/>
  <c r="N51" i="52" l="1"/>
  <c r="L51" i="52"/>
  <c r="K51" i="52"/>
  <c r="I51" i="52"/>
  <c r="G51" i="52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J46" i="52"/>
  <c r="M45" i="52"/>
  <c r="J45" i="52"/>
  <c r="M44" i="52"/>
  <c r="J44" i="52"/>
  <c r="M43" i="52"/>
  <c r="J43" i="52"/>
  <c r="M42" i="52"/>
  <c r="J42" i="52"/>
  <c r="M41" i="52"/>
  <c r="J41" i="52"/>
  <c r="M40" i="52"/>
  <c r="J40" i="52"/>
  <c r="M39" i="52"/>
  <c r="J39" i="52"/>
  <c r="M38" i="52"/>
  <c r="J38" i="52"/>
  <c r="N37" i="52"/>
  <c r="L37" i="52"/>
  <c r="K37" i="52"/>
  <c r="G37" i="52"/>
  <c r="G53" i="52" s="1"/>
  <c r="F37" i="52"/>
  <c r="M36" i="52"/>
  <c r="H36" i="52"/>
  <c r="J36" i="52" s="1"/>
  <c r="M35" i="52"/>
  <c r="J35" i="52"/>
  <c r="H35" i="52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H29" i="52"/>
  <c r="J29" i="52" s="1"/>
  <c r="M28" i="52"/>
  <c r="H28" i="52"/>
  <c r="J28" i="52" s="1"/>
  <c r="M27" i="52"/>
  <c r="H27" i="52"/>
  <c r="J27" i="52" s="1"/>
  <c r="M26" i="52"/>
  <c r="H26" i="52"/>
  <c r="J26" i="52" s="1"/>
  <c r="M25" i="52"/>
  <c r="H25" i="52"/>
  <c r="J25" i="52" s="1"/>
  <c r="M24" i="52"/>
  <c r="H24" i="52"/>
  <c r="J24" i="52" s="1"/>
  <c r="N23" i="52"/>
  <c r="N53" i="52" s="1"/>
  <c r="L23" i="52"/>
  <c r="K23" i="52"/>
  <c r="K53" i="52" s="1"/>
  <c r="G23" i="52"/>
  <c r="F23" i="52"/>
  <c r="F53" i="52" s="1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H16" i="52"/>
  <c r="J16" i="52" s="1"/>
  <c r="M15" i="52"/>
  <c r="H15" i="52"/>
  <c r="J15" i="52" s="1"/>
  <c r="M14" i="52"/>
  <c r="J14" i="52"/>
  <c r="H14" i="52"/>
  <c r="M13" i="52"/>
  <c r="H13" i="52"/>
  <c r="J13" i="52" s="1"/>
  <c r="M12" i="52"/>
  <c r="H12" i="52"/>
  <c r="J12" i="52" s="1"/>
  <c r="M11" i="52"/>
  <c r="H11" i="52"/>
  <c r="J11" i="52" s="1"/>
  <c r="M10" i="52"/>
  <c r="J10" i="52"/>
  <c r="H10" i="52"/>
  <c r="M23" i="52" l="1"/>
  <c r="H23" i="52"/>
  <c r="J37" i="52"/>
  <c r="L53" i="52"/>
  <c r="M37" i="52"/>
  <c r="H37" i="52"/>
  <c r="M51" i="52"/>
  <c r="J23" i="52"/>
  <c r="J51" i="52"/>
  <c r="H51" i="52"/>
  <c r="H53" i="52" s="1"/>
  <c r="M52" i="43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H46" i="43"/>
  <c r="J46" i="43" s="1"/>
  <c r="M45" i="43"/>
  <c r="H45" i="43"/>
  <c r="J45" i="43" s="1"/>
  <c r="M44" i="43"/>
  <c r="J44" i="43"/>
  <c r="H44" i="43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H39" i="43"/>
  <c r="J39" i="43" s="1"/>
  <c r="M38" i="43"/>
  <c r="H38" i="43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H27" i="43"/>
  <c r="J27" i="43" s="1"/>
  <c r="M26" i="43"/>
  <c r="J26" i="43"/>
  <c r="H26" i="43"/>
  <c r="M25" i="43"/>
  <c r="H25" i="43"/>
  <c r="J25" i="43" s="1"/>
  <c r="M24" i="43"/>
  <c r="M37" i="43" s="1"/>
  <c r="H24" i="43"/>
  <c r="N23" i="43"/>
  <c r="L23" i="43"/>
  <c r="L53" i="43" s="1"/>
  <c r="K23" i="43"/>
  <c r="K53" i="43" s="1"/>
  <c r="I23" i="43"/>
  <c r="I53" i="43" s="1"/>
  <c r="G23" i="43"/>
  <c r="F23" i="43"/>
  <c r="M22" i="43"/>
  <c r="H22" i="43"/>
  <c r="J22" i="43" s="1"/>
  <c r="M21" i="43"/>
  <c r="H21" i="43"/>
  <c r="J21" i="43" s="1"/>
  <c r="M20" i="43"/>
  <c r="H20" i="43"/>
  <c r="J20" i="43" s="1"/>
  <c r="M19" i="43"/>
  <c r="H19" i="43"/>
  <c r="J19" i="43" s="1"/>
  <c r="M18" i="43"/>
  <c r="H18" i="43"/>
  <c r="J18" i="43" s="1"/>
  <c r="M17" i="43"/>
  <c r="H17" i="43"/>
  <c r="J17" i="43" s="1"/>
  <c r="M16" i="43"/>
  <c r="J16" i="43"/>
  <c r="H16" i="43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H23" i="43" s="1"/>
  <c r="H37" i="43" l="1"/>
  <c r="M51" i="43"/>
  <c r="M23" i="43"/>
  <c r="M53" i="43" s="1"/>
  <c r="F53" i="43"/>
  <c r="G53" i="43"/>
  <c r="N53" i="43"/>
  <c r="H51" i="43"/>
  <c r="H53" i="43" s="1"/>
  <c r="M53" i="52"/>
  <c r="J53" i="52"/>
  <c r="J10" i="43"/>
  <c r="J23" i="43" s="1"/>
  <c r="J24" i="43"/>
  <c r="J37" i="43" s="1"/>
  <c r="J38" i="43"/>
  <c r="J51" i="43" s="1"/>
  <c r="J53" i="43" l="1"/>
  <c r="M52" i="53" l="1"/>
  <c r="N51" i="53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J48" i="53"/>
  <c r="H48" i="53"/>
  <c r="M47" i="53"/>
  <c r="H47" i="53"/>
  <c r="J47" i="53" s="1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H42" i="53"/>
  <c r="J42" i="53" s="1"/>
  <c r="M41" i="53"/>
  <c r="H41" i="53"/>
  <c r="J41" i="53" s="1"/>
  <c r="M40" i="53"/>
  <c r="J40" i="53"/>
  <c r="H40" i="53"/>
  <c r="M39" i="53"/>
  <c r="H39" i="53"/>
  <c r="J39" i="53" s="1"/>
  <c r="M38" i="53"/>
  <c r="H38" i="53"/>
  <c r="N37" i="53"/>
  <c r="L37" i="53"/>
  <c r="K37" i="53"/>
  <c r="I37" i="53"/>
  <c r="G37" i="53"/>
  <c r="F37" i="53"/>
  <c r="M36" i="53"/>
  <c r="H36" i="53"/>
  <c r="J36" i="53" s="1"/>
  <c r="M35" i="53"/>
  <c r="H35" i="53"/>
  <c r="J35" i="53" s="1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J30" i="53"/>
  <c r="H30" i="53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N23" i="53"/>
  <c r="L23" i="53"/>
  <c r="L53" i="53" s="1"/>
  <c r="K23" i="53"/>
  <c r="K53" i="53" s="1"/>
  <c r="I23" i="53"/>
  <c r="I53" i="53" s="1"/>
  <c r="G23" i="53"/>
  <c r="F23" i="53"/>
  <c r="F53" i="53" s="1"/>
  <c r="M22" i="53"/>
  <c r="H22" i="53"/>
  <c r="J22" i="53" s="1"/>
  <c r="M21" i="53"/>
  <c r="H21" i="53"/>
  <c r="J21" i="53" s="1"/>
  <c r="M20" i="53"/>
  <c r="J20" i="53"/>
  <c r="H20" i="53"/>
  <c r="M19" i="53"/>
  <c r="H19" i="53"/>
  <c r="J19" i="53" s="1"/>
  <c r="M18" i="53"/>
  <c r="H18" i="53"/>
  <c r="J18" i="53" s="1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H13" i="53"/>
  <c r="J13" i="53" s="1"/>
  <c r="M12" i="53"/>
  <c r="J12" i="53"/>
  <c r="H12" i="53"/>
  <c r="M11" i="53"/>
  <c r="H11" i="53"/>
  <c r="J11" i="53" s="1"/>
  <c r="M10" i="53"/>
  <c r="M23" i="53" s="1"/>
  <c r="H10" i="53"/>
  <c r="H23" i="53" l="1"/>
  <c r="M37" i="53"/>
  <c r="M53" i="53" s="1"/>
  <c r="G53" i="53"/>
  <c r="N53" i="53"/>
  <c r="H51" i="53"/>
  <c r="H37" i="53"/>
  <c r="H53" i="53" s="1"/>
  <c r="M51" i="53"/>
  <c r="J24" i="53"/>
  <c r="J37" i="53" s="1"/>
  <c r="J38" i="53"/>
  <c r="J51" i="53" s="1"/>
  <c r="J10" i="53"/>
  <c r="J23" i="53" s="1"/>
  <c r="J53" i="53" l="1"/>
  <c r="M52" i="39" l="1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J48" i="39"/>
  <c r="H48" i="39"/>
  <c r="M47" i="39"/>
  <c r="H47" i="39"/>
  <c r="J47" i="39" s="1"/>
  <c r="M46" i="39"/>
  <c r="H46" i="39"/>
  <c r="J46" i="39" s="1"/>
  <c r="M45" i="39"/>
  <c r="H45" i="39"/>
  <c r="J45" i="39" s="1"/>
  <c r="M44" i="39"/>
  <c r="H44" i="39"/>
  <c r="J44" i="39" s="1"/>
  <c r="M43" i="39"/>
  <c r="H43" i="39"/>
  <c r="J43" i="39" s="1"/>
  <c r="M42" i="39"/>
  <c r="H42" i="39"/>
  <c r="J42" i="39" s="1"/>
  <c r="M41" i="39"/>
  <c r="H41" i="39"/>
  <c r="J41" i="39" s="1"/>
  <c r="M40" i="39"/>
  <c r="J40" i="39"/>
  <c r="H40" i="39"/>
  <c r="M39" i="39"/>
  <c r="H39" i="39"/>
  <c r="J39" i="39" s="1"/>
  <c r="M38" i="39"/>
  <c r="H38" i="39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J30" i="39"/>
  <c r="H30" i="39"/>
  <c r="M29" i="39"/>
  <c r="H29" i="39"/>
  <c r="J29" i="39" s="1"/>
  <c r="M28" i="39"/>
  <c r="H28" i="39"/>
  <c r="J28" i="39" s="1"/>
  <c r="M27" i="39"/>
  <c r="H27" i="39"/>
  <c r="J27" i="39" s="1"/>
  <c r="M26" i="39"/>
  <c r="H26" i="39"/>
  <c r="J26" i="39" s="1"/>
  <c r="M25" i="39"/>
  <c r="H25" i="39"/>
  <c r="J25" i="39" s="1"/>
  <c r="M24" i="39"/>
  <c r="H24" i="39"/>
  <c r="N23" i="39"/>
  <c r="L23" i="39"/>
  <c r="L53" i="39" s="1"/>
  <c r="K23" i="39"/>
  <c r="K53" i="39" s="1"/>
  <c r="I23" i="39"/>
  <c r="I53" i="39" s="1"/>
  <c r="G23" i="39"/>
  <c r="F23" i="39"/>
  <c r="F53" i="39" s="1"/>
  <c r="M22" i="39"/>
  <c r="H22" i="39"/>
  <c r="J22" i="39" s="1"/>
  <c r="M21" i="39"/>
  <c r="H21" i="39"/>
  <c r="J21" i="39" s="1"/>
  <c r="M20" i="39"/>
  <c r="J20" i="39"/>
  <c r="H20" i="39"/>
  <c r="M19" i="39"/>
  <c r="H19" i="39"/>
  <c r="J19" i="39" s="1"/>
  <c r="M18" i="39"/>
  <c r="H18" i="39"/>
  <c r="J18" i="39" s="1"/>
  <c r="M17" i="39"/>
  <c r="H17" i="39"/>
  <c r="J17" i="39" s="1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J12" i="39"/>
  <c r="H12" i="39"/>
  <c r="M11" i="39"/>
  <c r="H11" i="39"/>
  <c r="J11" i="39" s="1"/>
  <c r="M10" i="39"/>
  <c r="M23" i="39" s="1"/>
  <c r="H10" i="39"/>
  <c r="H23" i="39" l="1"/>
  <c r="M37" i="39"/>
  <c r="M53" i="39" s="1"/>
  <c r="G53" i="39"/>
  <c r="N53" i="39"/>
  <c r="H51" i="39"/>
  <c r="H37" i="39"/>
  <c r="H53" i="39" s="1"/>
  <c r="M51" i="39"/>
  <c r="J10" i="39"/>
  <c r="J23" i="39" s="1"/>
  <c r="J24" i="39"/>
  <c r="J37" i="39" s="1"/>
  <c r="J38" i="39"/>
  <c r="J51" i="39" s="1"/>
  <c r="J53" i="39" l="1"/>
  <c r="M52" i="42" l="1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J48" i="42"/>
  <c r="H48" i="42"/>
  <c r="M47" i="42"/>
  <c r="H47" i="42"/>
  <c r="J47" i="42" s="1"/>
  <c r="M46" i="42"/>
  <c r="H46" i="42"/>
  <c r="J46" i="42" s="1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H41" i="42"/>
  <c r="J41" i="42" s="1"/>
  <c r="M40" i="42"/>
  <c r="J40" i="42"/>
  <c r="H40" i="42"/>
  <c r="M39" i="42"/>
  <c r="H39" i="42"/>
  <c r="J39" i="42" s="1"/>
  <c r="M38" i="42"/>
  <c r="H38" i="42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J30" i="42"/>
  <c r="H30" i="42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H24" i="42"/>
  <c r="N23" i="42"/>
  <c r="L23" i="42"/>
  <c r="L53" i="42" s="1"/>
  <c r="K23" i="42"/>
  <c r="K53" i="42" s="1"/>
  <c r="I23" i="42"/>
  <c r="I53" i="42" s="1"/>
  <c r="G23" i="42"/>
  <c r="F23" i="42"/>
  <c r="F53" i="42" s="1"/>
  <c r="M22" i="42"/>
  <c r="H22" i="42"/>
  <c r="J22" i="42" s="1"/>
  <c r="M21" i="42"/>
  <c r="H21" i="42"/>
  <c r="J21" i="42" s="1"/>
  <c r="M20" i="42"/>
  <c r="H20" i="42"/>
  <c r="J20" i="42" s="1"/>
  <c r="M19" i="42"/>
  <c r="H19" i="42"/>
  <c r="J19" i="42" s="1"/>
  <c r="M18" i="42"/>
  <c r="H18" i="42"/>
  <c r="J18" i="42" s="1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J12" i="42"/>
  <c r="H12" i="42"/>
  <c r="M11" i="42"/>
  <c r="H11" i="42"/>
  <c r="J11" i="42" s="1"/>
  <c r="M10" i="42"/>
  <c r="M23" i="42" s="1"/>
  <c r="H10" i="42"/>
  <c r="J10" i="42" s="1"/>
  <c r="M37" i="42" l="1"/>
  <c r="G53" i="42"/>
  <c r="N53" i="42"/>
  <c r="H51" i="42"/>
  <c r="H37" i="42"/>
  <c r="M51" i="42"/>
  <c r="M53" i="42" s="1"/>
  <c r="J23" i="42"/>
  <c r="H23" i="42"/>
  <c r="H53" i="42" s="1"/>
  <c r="J24" i="42"/>
  <c r="J37" i="42" s="1"/>
  <c r="J38" i="42"/>
  <c r="J51" i="42" s="1"/>
  <c r="J53" i="42" l="1"/>
  <c r="L53" i="49" l="1"/>
  <c r="I53" i="49"/>
  <c r="N53" i="49"/>
  <c r="K53" i="49"/>
  <c r="G53" i="49"/>
  <c r="F53" i="49"/>
  <c r="M53" i="49"/>
  <c r="H53" i="49" l="1"/>
  <c r="M52" i="45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J48" i="45"/>
  <c r="H48" i="45"/>
  <c r="M47" i="45"/>
  <c r="H47" i="45"/>
  <c r="J47" i="45" s="1"/>
  <c r="M46" i="45"/>
  <c r="H46" i="45"/>
  <c r="J46" i="45" s="1"/>
  <c r="M45" i="45"/>
  <c r="H45" i="45"/>
  <c r="J45" i="45" s="1"/>
  <c r="M44" i="45"/>
  <c r="H44" i="45"/>
  <c r="J44" i="45" s="1"/>
  <c r="M43" i="45"/>
  <c r="H43" i="45"/>
  <c r="J43" i="45" s="1"/>
  <c r="M42" i="45"/>
  <c r="H42" i="45"/>
  <c r="J42" i="45" s="1"/>
  <c r="M41" i="45"/>
  <c r="H41" i="45"/>
  <c r="J41" i="45" s="1"/>
  <c r="M40" i="45"/>
  <c r="H40" i="45"/>
  <c r="J40" i="45" s="1"/>
  <c r="M39" i="45"/>
  <c r="H39" i="45"/>
  <c r="J39" i="45" s="1"/>
  <c r="M38" i="45"/>
  <c r="H38" i="45"/>
  <c r="J38" i="45" s="1"/>
  <c r="N37" i="45"/>
  <c r="L37" i="45"/>
  <c r="K37" i="45"/>
  <c r="I37" i="45"/>
  <c r="I53" i="45" s="1"/>
  <c r="G37" i="45"/>
  <c r="F37" i="45"/>
  <c r="M36" i="45"/>
  <c r="H36" i="45"/>
  <c r="J36" i="45" s="1"/>
  <c r="M35" i="45"/>
  <c r="H35" i="45"/>
  <c r="J35" i="45" s="1"/>
  <c r="M34" i="45"/>
  <c r="J34" i="45"/>
  <c r="H34" i="45"/>
  <c r="M33" i="45"/>
  <c r="H33" i="45"/>
  <c r="J33" i="45" s="1"/>
  <c r="M32" i="45"/>
  <c r="H32" i="45"/>
  <c r="J32" i="45" s="1"/>
  <c r="M31" i="45"/>
  <c r="H31" i="45"/>
  <c r="J31" i="45" s="1"/>
  <c r="M30" i="45"/>
  <c r="H30" i="45"/>
  <c r="J30" i="45" s="1"/>
  <c r="M29" i="45"/>
  <c r="H29" i="45"/>
  <c r="J29" i="45" s="1"/>
  <c r="M28" i="45"/>
  <c r="H28" i="45"/>
  <c r="J28" i="45" s="1"/>
  <c r="M27" i="45"/>
  <c r="H27" i="45"/>
  <c r="J27" i="45" s="1"/>
  <c r="M26" i="45"/>
  <c r="J26" i="45"/>
  <c r="H26" i="45"/>
  <c r="M25" i="45"/>
  <c r="H25" i="45"/>
  <c r="J25" i="45" s="1"/>
  <c r="M24" i="45"/>
  <c r="H24" i="45"/>
  <c r="N23" i="45"/>
  <c r="N53" i="45" s="1"/>
  <c r="L23" i="45"/>
  <c r="L53" i="45" s="1"/>
  <c r="K23" i="45"/>
  <c r="I23" i="45"/>
  <c r="G23" i="45"/>
  <c r="G53" i="45" s="1"/>
  <c r="F23" i="45"/>
  <c r="F53" i="45" s="1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J16" i="45"/>
  <c r="H16" i="45"/>
  <c r="M15" i="45"/>
  <c r="H15" i="45"/>
  <c r="J15" i="45" s="1"/>
  <c r="M14" i="45"/>
  <c r="H14" i="45"/>
  <c r="J14" i="45" s="1"/>
  <c r="M13" i="45"/>
  <c r="H13" i="45"/>
  <c r="J13" i="45" s="1"/>
  <c r="M12" i="45"/>
  <c r="H12" i="45"/>
  <c r="J12" i="45" s="1"/>
  <c r="M11" i="45"/>
  <c r="H11" i="45"/>
  <c r="J11" i="45" s="1"/>
  <c r="M10" i="45"/>
  <c r="H10" i="45"/>
  <c r="J10" i="45" s="1"/>
  <c r="M23" i="45" l="1"/>
  <c r="H37" i="45"/>
  <c r="M51" i="45"/>
  <c r="M53" i="45" s="1"/>
  <c r="J23" i="45"/>
  <c r="K53" i="45"/>
  <c r="M37" i="45"/>
  <c r="J53" i="49"/>
  <c r="J51" i="45"/>
  <c r="H23" i="45"/>
  <c r="J24" i="45"/>
  <c r="J37" i="45" s="1"/>
  <c r="J53" i="45" s="1"/>
  <c r="H51" i="45"/>
  <c r="M52" i="5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J44" i="51"/>
  <c r="H44" i="51"/>
  <c r="M43" i="51"/>
  <c r="H43" i="51"/>
  <c r="J43" i="51" s="1"/>
  <c r="M42" i="51"/>
  <c r="H42" i="51"/>
  <c r="J42" i="51" s="1"/>
  <c r="M41" i="51"/>
  <c r="H41" i="51"/>
  <c r="J41" i="51" s="1"/>
  <c r="M40" i="51"/>
  <c r="J40" i="51"/>
  <c r="H40" i="51"/>
  <c r="M39" i="51"/>
  <c r="H39" i="51"/>
  <c r="J39" i="51" s="1"/>
  <c r="M38" i="51"/>
  <c r="H38" i="5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J27" i="51" s="1"/>
  <c r="M26" i="51"/>
  <c r="J26" i="51"/>
  <c r="H26" i="51"/>
  <c r="M25" i="51"/>
  <c r="H25" i="51"/>
  <c r="J25" i="51" s="1"/>
  <c r="M24" i="51"/>
  <c r="M37" i="51" s="1"/>
  <c r="H24" i="51"/>
  <c r="J24" i="51" s="1"/>
  <c r="N23" i="51"/>
  <c r="L23" i="51"/>
  <c r="K23" i="51"/>
  <c r="K53" i="51" s="1"/>
  <c r="I23" i="51"/>
  <c r="I53" i="51" s="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H23" i="51" s="1"/>
  <c r="M51" i="51" l="1"/>
  <c r="F53" i="51"/>
  <c r="L53" i="51"/>
  <c r="M23" i="51"/>
  <c r="M53" i="51" s="1"/>
  <c r="G53" i="51"/>
  <c r="N53" i="51"/>
  <c r="H51" i="51"/>
  <c r="H53" i="45"/>
  <c r="J37" i="51"/>
  <c r="J10" i="51"/>
  <c r="J23" i="51" s="1"/>
  <c r="H37" i="51"/>
  <c r="J38" i="51"/>
  <c r="J51" i="51" s="1"/>
  <c r="I53" i="46"/>
  <c r="N51" i="46"/>
  <c r="M51" i="46"/>
  <c r="L51" i="46"/>
  <c r="K51" i="46"/>
  <c r="G51" i="46"/>
  <c r="F51" i="46"/>
  <c r="N37" i="46"/>
  <c r="L37" i="46"/>
  <c r="K37" i="46"/>
  <c r="G37" i="46"/>
  <c r="F37" i="46"/>
  <c r="H37" i="46" s="1"/>
  <c r="J37" i="46" s="1"/>
  <c r="M24" i="46"/>
  <c r="M37" i="46" s="1"/>
  <c r="N23" i="46"/>
  <c r="L23" i="46"/>
  <c r="K23" i="46"/>
  <c r="G23" i="46"/>
  <c r="F23" i="46"/>
  <c r="J22" i="46"/>
  <c r="J23" i="46" s="1"/>
  <c r="M10" i="46"/>
  <c r="M23" i="46" s="1"/>
  <c r="G53" i="46" l="1"/>
  <c r="H23" i="46"/>
  <c r="N53" i="46"/>
  <c r="H51" i="46"/>
  <c r="J51" i="46" s="1"/>
  <c r="H53" i="51"/>
  <c r="K53" i="46"/>
  <c r="L53" i="46"/>
  <c r="J53" i="51"/>
  <c r="M53" i="46"/>
  <c r="F53" i="46"/>
  <c r="M52" i="48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J44" i="48"/>
  <c r="H44" i="48"/>
  <c r="M43" i="48"/>
  <c r="H43" i="48"/>
  <c r="J43" i="48" s="1"/>
  <c r="M42" i="48"/>
  <c r="H42" i="48"/>
  <c r="J42" i="48" s="1"/>
  <c r="M41" i="48"/>
  <c r="H41" i="48"/>
  <c r="J41" i="48" s="1"/>
  <c r="M40" i="48"/>
  <c r="J40" i="48"/>
  <c r="H40" i="48"/>
  <c r="M39" i="48"/>
  <c r="H39" i="48"/>
  <c r="J39" i="48" s="1"/>
  <c r="M38" i="48"/>
  <c r="H38" i="48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J34" i="48"/>
  <c r="H34" i="48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H27" i="48"/>
  <c r="J27" i="48" s="1"/>
  <c r="M26" i="48"/>
  <c r="J26" i="48"/>
  <c r="H26" i="48"/>
  <c r="M25" i="48"/>
  <c r="H25" i="48"/>
  <c r="J25" i="48" s="1"/>
  <c r="M24" i="48"/>
  <c r="M37" i="48" s="1"/>
  <c r="H24" i="48"/>
  <c r="N23" i="48"/>
  <c r="L23" i="48"/>
  <c r="L53" i="48" s="1"/>
  <c r="K23" i="48"/>
  <c r="K53" i="48" s="1"/>
  <c r="I23" i="48"/>
  <c r="I53" i="48" s="1"/>
  <c r="G23" i="48"/>
  <c r="F23" i="48"/>
  <c r="M22" i="48"/>
  <c r="H22" i="48"/>
  <c r="J22" i="48" s="1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J16" i="48"/>
  <c r="H16" i="48"/>
  <c r="M15" i="48"/>
  <c r="H15" i="48"/>
  <c r="J15" i="48" s="1"/>
  <c r="M14" i="48"/>
  <c r="H14" i="48"/>
  <c r="J14" i="48" s="1"/>
  <c r="M13" i="48"/>
  <c r="H13" i="48"/>
  <c r="J13" i="48" s="1"/>
  <c r="M12" i="48"/>
  <c r="H12" i="48"/>
  <c r="J12" i="48" s="1"/>
  <c r="M11" i="48"/>
  <c r="H11" i="48"/>
  <c r="J11" i="48" s="1"/>
  <c r="M10" i="48"/>
  <c r="H10" i="48"/>
  <c r="H23" i="48" s="1"/>
  <c r="H37" i="48" l="1"/>
  <c r="M51" i="48"/>
  <c r="M23" i="48"/>
  <c r="M53" i="48" s="1"/>
  <c r="F53" i="48"/>
  <c r="G53" i="48"/>
  <c r="N53" i="48"/>
  <c r="H51" i="48"/>
  <c r="H53" i="48" s="1"/>
  <c r="H53" i="46"/>
  <c r="J53" i="46" s="1"/>
  <c r="J10" i="48"/>
  <c r="J23" i="48" s="1"/>
  <c r="J24" i="48"/>
  <c r="J37" i="48" s="1"/>
  <c r="J38" i="48"/>
  <c r="J51" i="48" s="1"/>
  <c r="F10" i="3"/>
  <c r="J53" i="48" l="1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G23" i="3" l="1"/>
  <c r="M52" i="3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J24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37" i="3"/>
  <c r="G51" i="3"/>
  <c r="F53" i="3" l="1"/>
  <c r="K53" i="3"/>
  <c r="H37" i="3"/>
  <c r="M51" i="3"/>
  <c r="G53" i="3"/>
  <c r="J51" i="3"/>
  <c r="H51" i="3"/>
  <c r="N53" i="3"/>
  <c r="L53" i="3"/>
  <c r="M37" i="3"/>
  <c r="I53" i="3"/>
  <c r="J37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<sst xmlns="http://schemas.openxmlformats.org/spreadsheetml/2006/main" count="2151" uniqueCount="88">
  <si>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</si>
  <si>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</si>
  <si>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</si>
  <si>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</si>
  <si>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</si>
  <si>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</si>
  <si>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</si>
  <si>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</si>
  <si>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</si>
  <si>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</si>
  <si>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</si>
  <si>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</si>
  <si>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</si>
  <si>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</si>
  <si>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</si>
  <si>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</si>
  <si>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</si>
  <si>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</si>
  <si>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</si>
  <si>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</si>
  <si>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</si>
  <si>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</si>
  <si>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</si>
  <si>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</si>
  <si>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</si>
  <si>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</si>
  <si>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</si>
  <si>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</si>
  <si>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</si>
  <si>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</si>
  <si>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</si>
  <si>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</si>
  <si>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</si>
  <si>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</si>
  <si>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</si>
  <si>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</si>
  <si>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</si>
  <si>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</si>
  <si>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</si>
  <si>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</si>
  <si>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</si>
  <si>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</si>
  <si>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</si>
  <si>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</si>
  <si>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</si>
  <si>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RESOLUÇÃO 102 CNJ - ANEXO IV- QUANTITATIVO DE CARGOS E FUNÇÕES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</si>
  <si>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</si>
  <si>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</si>
  <si>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</si>
  <si>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</si>
  <si>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</si>
  <si>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</si>
  <si>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</si>
  <si>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</si>
  <si>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</si>
  <si>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</si>
  <si>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</si>
  <si>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FUNCIONAIS-DRH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</si>
  <si>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</si>
  <si>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</si>
  <si>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</si>
  <si>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</si>
  <si>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</si>
  <si>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</si>
  <si>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</si>
  <si>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</si>
  <si>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</si>
  <si>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</si>
  <si>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</si>
  <si>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</si>
  <si>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</si>
  <si>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</si>
  <si>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</si>
  <si>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</si>
  <si>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</si>
  <si>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</si>
  <si>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</si>
  <si>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TRT-23ª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</si>
  <si>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</si>
  <si>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</si>
  <si>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</si>
  <si>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</si>
  <si>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</si>
  <si>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</si>
  <si>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TRIBUNAL REGIONAL DO DA TRABAHO DA 15ª REGIÃO</t>
  </si>
  <si>
    <t>Tribunal Regional do Trabalho da 19ª Região</t>
  </si>
  <si>
    <t>Data de referência: 31/8/2018</t>
  </si>
  <si>
    <t>VAGOS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</si>
</sst>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[$-416]0%"/>
    <numFmt numFmtId="197" formatCode="[$-416]#,##0&quot; &quot;;[Red][$-416]&quot;(&quot;#,##0&quot;)&quot;"/>
  </numFmts>
  <fonts count="1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  <charset val="1"/>
    </font>
    <font>
      <sz val="11"/>
      <color indexed="10"/>
      <name val="Calibri"/>
      <family val="2"/>
      <scheme val="minor"/>
    </font>
    <font>
      <sz val="10"/>
      <color rgb="FF000000"/>
      <name val="Arial"/>
    </font>
    <font>
      <sz val="9"/>
      <name val="Arial"/>
    </font>
    <font>
      <b/>
      <sz val="9"/>
      <name val="Arial"/>
    </font>
    <font>
      <b/>
      <sz val="9"/>
      <color rgb="FF000000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9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9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9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0" fillId="13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0" fillId="1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14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0" fillId="15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0" fillId="16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164" fontId="31" fillId="0" borderId="1"/>
    <xf numFmtId="0" fontId="19" fillId="3" borderId="0" applyNumberFormat="0" applyBorder="0" applyAlignment="0" applyProtection="0"/>
    <xf numFmtId="164" fontId="32" fillId="0" borderId="0">
      <alignment vertical="top"/>
    </xf>
    <xf numFmtId="164" fontId="33" fillId="0" borderId="0">
      <alignment horizontal="right"/>
    </xf>
    <xf numFmtId="164" fontId="3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37" fillId="0" borderId="0">
      <protection locked="0"/>
    </xf>
    <xf numFmtId="2" fontId="38" fillId="0" borderId="0">
      <protection locked="0"/>
    </xf>
    <xf numFmtId="0" fontId="35" fillId="0" borderId="0"/>
    <xf numFmtId="0" fontId="36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40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39" fillId="0" borderId="0">
      <alignment vertical="center"/>
    </xf>
    <xf numFmtId="0" fontId="16" fillId="21" borderId="3" applyNumberFormat="0" applyAlignment="0" applyProtection="0"/>
    <xf numFmtId="0" fontId="16" fillId="21" borderId="3" applyNumberFormat="0" applyAlignment="0" applyProtection="0"/>
    <xf numFmtId="0" fontId="41" fillId="21" borderId="3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4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6" fillId="21" borderId="3" applyNumberFormat="0" applyAlignment="0" applyProtection="0"/>
    <xf numFmtId="4" fontId="29" fillId="0" borderId="0"/>
    <xf numFmtId="166" fontId="29" fillId="0" borderId="0"/>
    <xf numFmtId="165" fontId="11" fillId="0" borderId="0" applyBorder="0" applyAlignment="0" applyProtection="0"/>
    <xf numFmtId="165" fontId="11" fillId="0" borderId="0" applyBorder="0" applyAlignment="0" applyProtection="0"/>
    <xf numFmtId="40" fontId="29" fillId="0" borderId="0"/>
    <xf numFmtId="3" fontId="29" fillId="0" borderId="0"/>
    <xf numFmtId="0" fontId="29" fillId="0" borderId="0"/>
    <xf numFmtId="0" fontId="29" fillId="0" borderId="0"/>
    <xf numFmtId="167" fontId="29" fillId="0" borderId="0"/>
    <xf numFmtId="0" fontId="29" fillId="0" borderId="0"/>
    <xf numFmtId="0" fontId="29" fillId="0" borderId="0"/>
    <xf numFmtId="168" fontId="29" fillId="0" borderId="0"/>
    <xf numFmtId="169" fontId="29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0" fillId="17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30" fillId="18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0" fillId="19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14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0" fillId="15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0" fillId="2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8" borderId="2" applyNumberFormat="0" applyAlignment="0" applyProtection="0"/>
    <xf numFmtId="170" fontId="11" fillId="0" borderId="0" applyFill="0" applyBorder="0" applyAlignment="0" applyProtection="0"/>
    <xf numFmtId="0" fontId="11" fillId="0" borderId="0" applyFill="0" applyBorder="0" applyAlignment="0" applyProtection="0"/>
    <xf numFmtId="170" fontId="11" fillId="0" borderId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5">
      <alignment horizontal="center"/>
    </xf>
    <xf numFmtId="2" fontId="29" fillId="0" borderId="0"/>
    <xf numFmtId="2" fontId="29" fillId="0" borderId="0"/>
    <xf numFmtId="0" fontId="44" fillId="0" borderId="0">
      <alignment horizontal="left"/>
    </xf>
    <xf numFmtId="0" fontId="14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3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6" fillId="0" borderId="0"/>
    <xf numFmtId="0" fontId="18" fillId="7" borderId="2" applyNumberFormat="0" applyAlignment="0" applyProtection="0"/>
    <xf numFmtId="0" fontId="43" fillId="0" borderId="9">
      <alignment horizontal="center"/>
    </xf>
    <xf numFmtId="0" fontId="47" fillId="0" borderId="10">
      <alignment horizontal="center"/>
    </xf>
    <xf numFmtId="171" fontId="29" fillId="0" borderId="0"/>
    <xf numFmtId="0" fontId="17" fillId="0" borderId="4" applyNumberFormat="0" applyFill="0" applyAlignment="0" applyProtection="0"/>
    <xf numFmtId="165" fontId="29" fillId="0" borderId="0"/>
    <xf numFmtId="172" fontId="11" fillId="0" borderId="0" applyFill="0" applyBorder="0" applyAlignment="0" applyProtection="0"/>
    <xf numFmtId="167" fontId="29" fillId="0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22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29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21" fillId="8" borderId="12" applyNumberFormat="0" applyAlignment="0" applyProtection="0"/>
    <xf numFmtId="10" fontId="29" fillId="0" borderId="0"/>
    <xf numFmtId="173" fontId="37" fillId="0" borderId="0">
      <protection locked="0"/>
    </xf>
    <xf numFmtId="174" fontId="37" fillId="0" borderId="0">
      <protection locked="0"/>
    </xf>
    <xf numFmtId="9" fontId="11" fillId="0" borderId="0" applyFill="0" applyBorder="0" applyAlignment="0" applyProtection="0"/>
    <xf numFmtId="9" fontId="63" fillId="0" borderId="0" applyFont="0" applyFill="0" applyBorder="0" applyAlignment="0" applyProtection="0"/>
    <xf numFmtId="9" fontId="29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9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33" fillId="0" borderId="0"/>
    <xf numFmtId="0" fontId="21" fillId="8" borderId="12" applyNumberFormat="0" applyAlignment="0" applyProtection="0"/>
    <xf numFmtId="0" fontId="21" fillId="8" borderId="12" applyNumberFormat="0" applyAlignment="0" applyProtection="0"/>
    <xf numFmtId="0" fontId="50" fillId="8" borderId="12"/>
    <xf numFmtId="0" fontId="21" fillId="8" borderId="12" applyNumberFormat="0" applyAlignment="0" applyProtection="0"/>
    <xf numFmtId="0" fontId="21" fillId="8" borderId="12" applyNumberFormat="0" applyAlignment="0" applyProtection="0"/>
    <xf numFmtId="38" fontId="29" fillId="0" borderId="0"/>
    <xf numFmtId="38" fontId="51" fillId="0" borderId="13"/>
    <xf numFmtId="175" fontId="49" fillId="0" borderId="0">
      <protection locked="0"/>
    </xf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29" fillId="0" borderId="0"/>
    <xf numFmtId="176" fontId="11" fillId="0" borderId="0" applyFill="0" applyBorder="0" applyAlignment="0" applyProtection="0"/>
    <xf numFmtId="165" fontId="11" fillId="0" borderId="0"/>
    <xf numFmtId="0" fontId="11" fillId="0" borderId="0"/>
    <xf numFmtId="165" fontId="11" fillId="0" borderId="0"/>
    <xf numFmtId="165" fontId="49" fillId="0" borderId="0"/>
    <xf numFmtId="165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9" fillId="0" borderId="0"/>
    <xf numFmtId="178" fontId="29" fillId="0" borderId="0"/>
    <xf numFmtId="0" fontId="24" fillId="0" borderId="0" applyNumberFormat="0" applyFill="0" applyBorder="0" applyAlignment="0" applyProtection="0"/>
    <xf numFmtId="0" fontId="54" fillId="0" borderId="14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8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60" fillId="0" borderId="7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61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6" fillId="0" borderId="15"/>
    <xf numFmtId="2" fontId="55" fillId="0" borderId="0">
      <protection locked="0"/>
    </xf>
    <xf numFmtId="2" fontId="55" fillId="0" borderId="0">
      <protection locked="0"/>
    </xf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57" fillId="0" borderId="16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174" fontId="37" fillId="0" borderId="0">
      <protection locked="0"/>
    </xf>
    <xf numFmtId="179" fontId="37" fillId="0" borderId="0">
      <protection locked="0"/>
    </xf>
    <xf numFmtId="0" fontId="49" fillId="0" borderId="0"/>
    <xf numFmtId="43" fontId="63" fillId="0" borderId="0" applyFont="0" applyFill="0" applyBorder="0" applyAlignment="0" applyProtection="0"/>
    <xf numFmtId="165" fontId="11" fillId="0" borderId="0" applyFill="0" applyBorder="0" applyAlignment="0" applyProtection="0"/>
    <xf numFmtId="176" fontId="11" fillId="0" borderId="0" applyFill="0" applyBorder="0" applyAlignment="0" applyProtection="0"/>
    <xf numFmtId="165" fontId="11" fillId="0" borderId="0" applyFill="0" applyBorder="0" applyAlignment="0" applyProtection="0"/>
    <xf numFmtId="176" fontId="11" fillId="0" borderId="0" applyFill="0" applyBorder="0" applyAlignment="0" applyProtection="0"/>
    <xf numFmtId="3" fontId="29" fillId="0" borderId="0"/>
    <xf numFmtId="0" fontId="22" fillId="0" borderId="0" applyNumberFormat="0" applyFill="0" applyBorder="0" applyAlignment="0" applyProtection="0"/>
    <xf numFmtId="0" fontId="9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7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2" fillId="0" borderId="36" applyNumberFormat="0" applyFill="0" applyAlignment="0" applyProtection="0"/>
    <xf numFmtId="0" fontId="73" fillId="0" borderId="37" applyNumberFormat="0" applyFill="0" applyAlignment="0" applyProtection="0"/>
    <xf numFmtId="0" fontId="73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75" fillId="35" borderId="0" applyNumberFormat="0" applyBorder="0" applyAlignment="0" applyProtection="0"/>
    <xf numFmtId="0" fontId="76" fillId="36" borderId="0" applyNumberFormat="0" applyBorder="0" applyAlignment="0" applyProtection="0"/>
    <xf numFmtId="0" fontId="77" fillId="37" borderId="38" applyNumberFormat="0" applyAlignment="0" applyProtection="0"/>
    <xf numFmtId="0" fontId="78" fillId="38" borderId="39" applyNumberFormat="0" applyAlignment="0" applyProtection="0"/>
    <xf numFmtId="0" fontId="79" fillId="38" borderId="38" applyNumberFormat="0" applyAlignment="0" applyProtection="0"/>
    <xf numFmtId="0" fontId="80" fillId="0" borderId="40" applyNumberFormat="0" applyFill="0" applyAlignment="0" applyProtection="0"/>
    <xf numFmtId="0" fontId="81" fillId="39" borderId="41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5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85" fillId="64" borderId="0" applyNumberFormat="0" applyBorder="0" applyAlignment="0" applyProtection="0"/>
    <xf numFmtId="0" fontId="88" fillId="78" borderId="0"/>
    <xf numFmtId="0" fontId="88" fillId="77" borderId="0"/>
    <xf numFmtId="0" fontId="88" fillId="77" borderId="0"/>
    <xf numFmtId="0" fontId="86" fillId="0" borderId="0"/>
    <xf numFmtId="0" fontId="87" fillId="65" borderId="0"/>
    <xf numFmtId="0" fontId="87" fillId="66" borderId="0"/>
    <xf numFmtId="0" fontId="87" fillId="67" borderId="0"/>
    <xf numFmtId="0" fontId="87" fillId="68" borderId="0"/>
    <xf numFmtId="0" fontId="28" fillId="0" borderId="47" applyNumberFormat="0" applyFill="0" applyAlignment="0" applyProtection="0"/>
    <xf numFmtId="0" fontId="28" fillId="0" borderId="47" applyNumberFormat="0" applyFill="0" applyAlignment="0" applyProtection="0"/>
    <xf numFmtId="0" fontId="28" fillId="0" borderId="47" applyNumberFormat="0" applyFill="0" applyAlignment="0" applyProtection="0"/>
    <xf numFmtId="0" fontId="28" fillId="0" borderId="47" applyNumberFormat="0" applyFill="0" applyAlignment="0" applyProtection="0"/>
    <xf numFmtId="0" fontId="87" fillId="69" borderId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87" fillId="70" borderId="0"/>
    <xf numFmtId="0" fontId="87" fillId="65" borderId="0"/>
    <xf numFmtId="0" fontId="87" fillId="65" borderId="0"/>
    <xf numFmtId="0" fontId="87" fillId="65" borderId="0"/>
    <xf numFmtId="0" fontId="87" fillId="65" borderId="0"/>
    <xf numFmtId="0" fontId="87" fillId="66" borderId="0"/>
    <xf numFmtId="0" fontId="87" fillId="66" borderId="0"/>
    <xf numFmtId="0" fontId="87" fillId="66" borderId="0"/>
    <xf numFmtId="0" fontId="87" fillId="66" borderId="0"/>
    <xf numFmtId="0" fontId="87" fillId="67" borderId="0"/>
    <xf numFmtId="0" fontId="87" fillId="67" borderId="0"/>
    <xf numFmtId="0" fontId="87" fillId="67" borderId="0"/>
    <xf numFmtId="0" fontId="87" fillId="67" borderId="0"/>
    <xf numFmtId="0" fontId="87" fillId="68" borderId="0"/>
    <xf numFmtId="0" fontId="87" fillId="68" borderId="0"/>
    <xf numFmtId="0" fontId="87" fillId="68" borderId="0"/>
    <xf numFmtId="0" fontId="87" fillId="68" borderId="0"/>
    <xf numFmtId="0" fontId="87" fillId="69" borderId="0"/>
    <xf numFmtId="0" fontId="87" fillId="69" borderId="0"/>
    <xf numFmtId="0" fontId="87" fillId="69" borderId="0"/>
    <xf numFmtId="0" fontId="87" fillId="69" borderId="0"/>
    <xf numFmtId="0" fontId="87" fillId="70" borderId="0"/>
    <xf numFmtId="0" fontId="87" fillId="70" borderId="0"/>
    <xf numFmtId="0" fontId="87" fillId="70" borderId="0"/>
    <xf numFmtId="0" fontId="87" fillId="71" borderId="0"/>
    <xf numFmtId="0" fontId="87" fillId="72" borderId="0"/>
    <xf numFmtId="0" fontId="87" fillId="73" borderId="0"/>
    <xf numFmtId="0" fontId="87" fillId="74" borderId="0"/>
    <xf numFmtId="0" fontId="87" fillId="68" borderId="0"/>
    <xf numFmtId="0" fontId="87" fillId="72" borderId="0"/>
    <xf numFmtId="0" fontId="87" fillId="75" borderId="0"/>
    <xf numFmtId="0" fontId="87" fillId="72" borderId="0"/>
    <xf numFmtId="0" fontId="87" fillId="72" borderId="0"/>
    <xf numFmtId="0" fontId="87" fillId="72" borderId="0"/>
    <xf numFmtId="0" fontId="87" fillId="72" borderId="0"/>
    <xf numFmtId="0" fontId="87" fillId="73" borderId="0"/>
    <xf numFmtId="0" fontId="87" fillId="73" borderId="0"/>
    <xf numFmtId="0" fontId="87" fillId="73" borderId="0"/>
    <xf numFmtId="0" fontId="87" fillId="73" borderId="0"/>
    <xf numFmtId="0" fontId="87" fillId="74" borderId="0"/>
    <xf numFmtId="0" fontId="87" fillId="74" borderId="0"/>
    <xf numFmtId="0" fontId="87" fillId="74" borderId="0"/>
    <xf numFmtId="0" fontId="87" fillId="74" borderId="0"/>
    <xf numFmtId="0" fontId="87" fillId="68" borderId="0"/>
    <xf numFmtId="0" fontId="87" fillId="68" borderId="0"/>
    <xf numFmtId="0" fontId="87" fillId="68" borderId="0"/>
    <xf numFmtId="0" fontId="87" fillId="68" borderId="0"/>
    <xf numFmtId="0" fontId="87" fillId="72" borderId="0"/>
    <xf numFmtId="0" fontId="87" fillId="72" borderId="0"/>
    <xf numFmtId="0" fontId="87" fillId="72" borderId="0"/>
    <xf numFmtId="0" fontId="87" fillId="72" borderId="0"/>
    <xf numFmtId="0" fontId="87" fillId="75" borderId="0"/>
    <xf numFmtId="0" fontId="87" fillId="75" borderId="0"/>
    <xf numFmtId="0" fontId="87" fillId="75" borderId="0"/>
    <xf numFmtId="0" fontId="87" fillId="75" borderId="0"/>
    <xf numFmtId="0" fontId="88" fillId="76" borderId="0"/>
    <xf numFmtId="0" fontId="88" fillId="73" borderId="0"/>
    <xf numFmtId="0" fontId="88" fillId="74" borderId="0"/>
    <xf numFmtId="0" fontId="88" fillId="77" borderId="0"/>
    <xf numFmtId="0" fontId="88" fillId="78" borderId="0"/>
    <xf numFmtId="0" fontId="88" fillId="79" borderId="0"/>
    <xf numFmtId="0" fontId="88" fillId="76" borderId="0"/>
    <xf numFmtId="0" fontId="88" fillId="76" borderId="0"/>
    <xf numFmtId="0" fontId="88" fillId="76" borderId="0"/>
    <xf numFmtId="0" fontId="88" fillId="76" borderId="0"/>
    <xf numFmtId="0" fontId="88" fillId="73" borderId="0"/>
    <xf numFmtId="0" fontId="21" fillId="8" borderId="46" applyNumberFormat="0" applyAlignment="0" applyProtection="0"/>
    <xf numFmtId="0" fontId="21" fillId="8" borderId="46" applyNumberFormat="0" applyAlignment="0" applyProtection="0"/>
    <xf numFmtId="0" fontId="21" fillId="8" borderId="46" applyNumberFormat="0" applyAlignment="0" applyProtection="0"/>
    <xf numFmtId="0" fontId="21" fillId="8" borderId="46" applyNumberFormat="0" applyAlignment="0" applyProtection="0"/>
    <xf numFmtId="0" fontId="88" fillId="73" borderId="0"/>
    <xf numFmtId="0" fontId="88" fillId="73" borderId="0"/>
    <xf numFmtId="0" fontId="88" fillId="73" borderId="0"/>
    <xf numFmtId="0" fontId="88" fillId="74" borderId="0"/>
    <xf numFmtId="0" fontId="88" fillId="74" borderId="0"/>
    <xf numFmtId="0" fontId="21" fillId="8" borderId="50" applyNumberFormat="0" applyAlignment="0" applyProtection="0"/>
    <xf numFmtId="0" fontId="21" fillId="8" borderId="50" applyNumberFormat="0" applyAlignment="0" applyProtection="0"/>
    <xf numFmtId="0" fontId="21" fillId="8" borderId="50" applyNumberFormat="0" applyAlignment="0" applyProtection="0"/>
    <xf numFmtId="0" fontId="21" fillId="8" borderId="50" applyNumberFormat="0" applyAlignment="0" applyProtection="0"/>
    <xf numFmtId="0" fontId="88" fillId="74" borderId="0"/>
    <xf numFmtId="0" fontId="88" fillId="74" borderId="0"/>
    <xf numFmtId="0" fontId="88" fillId="77" borderId="0"/>
    <xf numFmtId="0" fontId="88" fillId="77" borderId="0"/>
    <xf numFmtId="0" fontId="21" fillId="8" borderId="46" applyNumberFormat="0" applyAlignment="0" applyProtection="0"/>
    <xf numFmtId="0" fontId="11" fillId="23" borderId="45" applyNumberFormat="0" applyAlignment="0" applyProtection="0"/>
    <xf numFmtId="0" fontId="11" fillId="23" borderId="45" applyNumberFormat="0" applyAlignment="0" applyProtection="0"/>
    <xf numFmtId="0" fontId="11" fillId="23" borderId="45" applyNumberFormat="0" applyAlignment="0" applyProtection="0"/>
    <xf numFmtId="0" fontId="11" fillId="23" borderId="45" applyNumberFormat="0" applyAlignment="0" applyProtection="0"/>
    <xf numFmtId="0" fontId="11" fillId="23" borderId="45" applyNumberFormat="0" applyAlignment="0" applyProtection="0"/>
    <xf numFmtId="0" fontId="88" fillId="77" borderId="0"/>
    <xf numFmtId="0" fontId="88" fillId="77" borderId="0"/>
    <xf numFmtId="0" fontId="88" fillId="78" borderId="0"/>
    <xf numFmtId="0" fontId="88" fillId="78" borderId="0"/>
    <xf numFmtId="0" fontId="88" fillId="78" borderId="0"/>
    <xf numFmtId="0" fontId="88" fillId="78" borderId="0"/>
    <xf numFmtId="0" fontId="88" fillId="79" borderId="0"/>
    <xf numFmtId="0" fontId="88" fillId="79" borderId="0"/>
    <xf numFmtId="0" fontId="88" fillId="79" borderId="0"/>
    <xf numFmtId="0" fontId="21" fillId="8" borderId="50" applyNumberFormat="0" applyAlignment="0" applyProtection="0"/>
    <xf numFmtId="0" fontId="11" fillId="23" borderId="49" applyNumberFormat="0" applyAlignment="0" applyProtection="0"/>
    <xf numFmtId="0" fontId="11" fillId="23" borderId="49" applyNumberFormat="0" applyAlignment="0" applyProtection="0"/>
    <xf numFmtId="0" fontId="11" fillId="23" borderId="49" applyNumberFormat="0" applyAlignment="0" applyProtection="0"/>
    <xf numFmtId="0" fontId="11" fillId="23" borderId="49" applyNumberFormat="0" applyAlignment="0" applyProtection="0"/>
    <xf numFmtId="0" fontId="11" fillId="23" borderId="49" applyNumberFormat="0" applyAlignment="0" applyProtection="0"/>
    <xf numFmtId="0" fontId="88" fillId="79" borderId="0"/>
    <xf numFmtId="0" fontId="88" fillId="80" borderId="0"/>
    <xf numFmtId="0" fontId="88" fillId="81" borderId="0"/>
    <xf numFmtId="0" fontId="90" fillId="66" borderId="0"/>
    <xf numFmtId="180" fontId="91" fillId="0" borderId="0">
      <alignment vertical="top"/>
    </xf>
    <xf numFmtId="180" fontId="92" fillId="0" borderId="0">
      <alignment horizontal="right"/>
    </xf>
    <xf numFmtId="180" fontId="92" fillId="0" borderId="0">
      <alignment horizontal="left"/>
    </xf>
    <xf numFmtId="0" fontId="93" fillId="67" borderId="0"/>
    <xf numFmtId="0" fontId="93" fillId="67" borderId="0"/>
    <xf numFmtId="0" fontId="93" fillId="67" borderId="0"/>
    <xf numFmtId="0" fontId="93" fillId="67" borderId="0"/>
    <xf numFmtId="2" fontId="94" fillId="0" borderId="0">
      <protection locked="0"/>
    </xf>
    <xf numFmtId="2" fontId="95" fillId="0" borderId="0">
      <protection locked="0"/>
    </xf>
    <xf numFmtId="0" fontId="18" fillId="7" borderId="44" applyNumberFormat="0" applyAlignment="0" applyProtection="0"/>
    <xf numFmtId="0" fontId="96" fillId="0" borderId="0"/>
    <xf numFmtId="0" fontId="97" fillId="0" borderId="0"/>
    <xf numFmtId="0" fontId="98" fillId="71" borderId="52"/>
    <xf numFmtId="0" fontId="98" fillId="71" borderId="52"/>
    <xf numFmtId="0" fontId="98" fillId="71" borderId="52"/>
    <xf numFmtId="0" fontId="98" fillId="71" borderId="52"/>
    <xf numFmtId="0" fontId="98" fillId="71" borderId="52"/>
    <xf numFmtId="0" fontId="99" fillId="0" borderId="0">
      <alignment vertical="center"/>
    </xf>
    <xf numFmtId="0" fontId="100" fillId="84" borderId="53"/>
    <xf numFmtId="0" fontId="100" fillId="84" borderId="53"/>
    <xf numFmtId="0" fontId="100" fillId="84" borderId="53"/>
    <xf numFmtId="0" fontId="100" fillId="84" borderId="53"/>
    <xf numFmtId="0" fontId="101" fillId="0" borderId="54"/>
    <xf numFmtId="0" fontId="101" fillId="0" borderId="54"/>
    <xf numFmtId="0" fontId="101" fillId="0" borderId="54"/>
    <xf numFmtId="0" fontId="101" fillId="0" borderId="54"/>
    <xf numFmtId="0" fontId="18" fillId="7" borderId="48" applyNumberFormat="0" applyAlignment="0" applyProtection="0"/>
    <xf numFmtId="0" fontId="18" fillId="8" borderId="44" applyNumberFormat="0" applyAlignment="0" applyProtection="0"/>
    <xf numFmtId="0" fontId="18" fillId="7" borderId="44" applyNumberFormat="0" applyAlignment="0" applyProtection="0"/>
    <xf numFmtId="0" fontId="18" fillId="7" borderId="44" applyNumberFormat="0" applyAlignment="0" applyProtection="0"/>
    <xf numFmtId="0" fontId="18" fillId="7" borderId="44" applyNumberFormat="0" applyAlignment="0" applyProtection="0"/>
    <xf numFmtId="0" fontId="100" fillId="84" borderId="53"/>
    <xf numFmtId="4" fontId="87" fillId="0" borderId="0"/>
    <xf numFmtId="181" fontId="102" fillId="0" borderId="0"/>
    <xf numFmtId="181" fontId="102" fillId="0" borderId="0"/>
    <xf numFmtId="3" fontId="87" fillId="0" borderId="0"/>
    <xf numFmtId="182" fontId="87" fillId="0" borderId="0"/>
    <xf numFmtId="0" fontId="87" fillId="0" borderId="0"/>
    <xf numFmtId="0" fontId="87" fillId="0" borderId="0"/>
    <xf numFmtId="168" fontId="87" fillId="0" borderId="0"/>
    <xf numFmtId="183" fontId="87" fillId="0" borderId="0"/>
    <xf numFmtId="0" fontId="88" fillId="80" borderId="0"/>
    <xf numFmtId="0" fontId="88" fillId="80" borderId="0"/>
    <xf numFmtId="0" fontId="88" fillId="80" borderId="0"/>
    <xf numFmtId="0" fontId="88" fillId="80" borderId="0"/>
    <xf numFmtId="0" fontId="18" fillId="8" borderId="48" applyNumberFormat="0" applyAlignment="0" applyProtection="0"/>
    <xf numFmtId="0" fontId="18" fillId="7" borderId="48" applyNumberFormat="0" applyAlignment="0" applyProtection="0"/>
    <xf numFmtId="0" fontId="18" fillId="7" borderId="48" applyNumberFormat="0" applyAlignment="0" applyProtection="0"/>
    <xf numFmtId="0" fontId="18" fillId="7" borderId="48" applyNumberFormat="0" applyAlignment="0" applyProtection="0"/>
    <xf numFmtId="0" fontId="88" fillId="81" borderId="0"/>
    <xf numFmtId="0" fontId="88" fillId="81" borderId="0"/>
    <xf numFmtId="0" fontId="88" fillId="81" borderId="0"/>
    <xf numFmtId="0" fontId="88" fillId="81" borderId="0"/>
    <xf numFmtId="0" fontId="88" fillId="82" borderId="0"/>
    <xf numFmtId="0" fontId="88" fillId="82" borderId="0"/>
    <xf numFmtId="0" fontId="88" fillId="82" borderId="0"/>
    <xf numFmtId="0" fontId="88" fillId="82" borderId="0"/>
    <xf numFmtId="0" fontId="88" fillId="77" borderId="0"/>
    <xf numFmtId="0" fontId="88" fillId="77" borderId="0"/>
    <xf numFmtId="0" fontId="88" fillId="78" borderId="0"/>
    <xf numFmtId="0" fontId="88" fillId="83" borderId="0"/>
    <xf numFmtId="0" fontId="88" fillId="83" borderId="0"/>
    <xf numFmtId="0" fontId="88" fillId="83" borderId="0"/>
    <xf numFmtId="0" fontId="88" fillId="83" borderId="0"/>
    <xf numFmtId="0" fontId="6" fillId="0" borderId="0"/>
    <xf numFmtId="0" fontId="103" fillId="70" borderId="52"/>
    <xf numFmtId="0" fontId="103" fillId="70" borderId="52"/>
    <xf numFmtId="0" fontId="103" fillId="70" borderId="52"/>
    <xf numFmtId="0" fontId="103" fillId="71" borderId="52"/>
    <xf numFmtId="184" fontId="102" fillId="0" borderId="0"/>
    <xf numFmtId="0" fontId="15" fillId="8" borderId="44" applyNumberFormat="0" applyAlignment="0" applyProtection="0"/>
    <xf numFmtId="0" fontId="15" fillId="8" borderId="44" applyNumberFormat="0" applyAlignment="0" applyProtection="0"/>
    <xf numFmtId="0" fontId="15" fillId="8" borderId="44" applyNumberFormat="0" applyAlignment="0" applyProtection="0"/>
    <xf numFmtId="0" fontId="15" fillId="8" borderId="44" applyNumberFormat="0" applyAlignment="0" applyProtection="0"/>
    <xf numFmtId="0" fontId="15" fillId="8" borderId="44" applyNumberFormat="0" applyAlignment="0" applyProtection="0"/>
    <xf numFmtId="0" fontId="102" fillId="0" borderId="0"/>
    <xf numFmtId="0" fontId="104" fillId="0" borderId="0"/>
    <xf numFmtId="0" fontId="105" fillId="0" borderId="55">
      <alignment horizontal="center"/>
    </xf>
    <xf numFmtId="2" fontId="87" fillId="0" borderId="0"/>
    <xf numFmtId="0" fontId="106" fillId="0" borderId="0">
      <alignment horizontal="left"/>
    </xf>
    <xf numFmtId="0" fontId="93" fillId="67" borderId="0"/>
    <xf numFmtId="0" fontId="107" fillId="0" borderId="0">
      <alignment horizontal="center"/>
    </xf>
    <xf numFmtId="0" fontId="108" fillId="0" borderId="56"/>
    <xf numFmtId="0" fontId="109" fillId="0" borderId="57"/>
    <xf numFmtId="0" fontId="110" fillId="0" borderId="58"/>
    <xf numFmtId="0" fontId="110" fillId="0" borderId="0"/>
    <xf numFmtId="9" fontId="6" fillId="0" borderId="0" applyFont="0" applyFill="0" applyBorder="0" applyAlignment="0" applyProtection="0"/>
    <xf numFmtId="0" fontId="107" fillId="0" borderId="0">
      <alignment horizontal="center" textRotation="90"/>
    </xf>
    <xf numFmtId="0" fontId="90" fillId="66" borderId="0"/>
    <xf numFmtId="0" fontId="90" fillId="66" borderId="0"/>
    <xf numFmtId="0" fontId="90" fillId="66" borderId="0"/>
    <xf numFmtId="0" fontId="90" fillId="66" borderId="0"/>
    <xf numFmtId="0" fontId="89" fillId="0" borderId="0"/>
    <xf numFmtId="0" fontId="103" fillId="70" borderId="52"/>
    <xf numFmtId="171" fontId="87" fillId="0" borderId="0"/>
    <xf numFmtId="0" fontId="15" fillId="8" borderId="48" applyNumberFormat="0" applyAlignment="0" applyProtection="0"/>
    <xf numFmtId="0" fontId="15" fillId="8" borderId="48" applyNumberFormat="0" applyAlignment="0" applyProtection="0"/>
    <xf numFmtId="0" fontId="15" fillId="8" borderId="48" applyNumberFormat="0" applyAlignment="0" applyProtection="0"/>
    <xf numFmtId="0" fontId="15" fillId="8" borderId="48" applyNumberFormat="0" applyAlignment="0" applyProtection="0"/>
    <xf numFmtId="0" fontId="15" fillId="8" borderId="48" applyNumberFormat="0" applyAlignment="0" applyProtection="0"/>
    <xf numFmtId="0" fontId="101" fillId="0" borderId="54"/>
    <xf numFmtId="185" fontId="102" fillId="0" borderId="0"/>
    <xf numFmtId="182" fontId="87" fillId="0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8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87" fillId="0" borderId="0"/>
    <xf numFmtId="0" fontId="8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86" borderId="59"/>
    <xf numFmtId="0" fontId="102" fillId="86" borderId="59"/>
    <xf numFmtId="0" fontId="102" fillId="86" borderId="59"/>
    <xf numFmtId="0" fontId="102" fillId="86" borderId="59"/>
    <xf numFmtId="0" fontId="102" fillId="86" borderId="59"/>
    <xf numFmtId="0" fontId="112" fillId="71" borderId="60"/>
    <xf numFmtId="173" fontId="94" fillId="0" borderId="0">
      <protection locked="0"/>
    </xf>
    <xf numFmtId="186" fontId="94" fillId="0" borderId="0">
      <protection locked="0"/>
    </xf>
    <xf numFmtId="9" fontId="102" fillId="0" borderId="0"/>
    <xf numFmtId="9" fontId="113" fillId="0" borderId="0"/>
    <xf numFmtId="9" fontId="87" fillId="0" borderId="0"/>
    <xf numFmtId="9" fontId="102" fillId="0" borderId="0"/>
    <xf numFmtId="9" fontId="87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0" fontId="114" fillId="0" borderId="0"/>
    <xf numFmtId="187" fontId="114" fillId="0" borderId="0"/>
    <xf numFmtId="0" fontId="92" fillId="0" borderId="0"/>
    <xf numFmtId="0" fontId="112" fillId="71" borderId="60"/>
    <xf numFmtId="0" fontId="112" fillId="71" borderId="60"/>
    <xf numFmtId="0" fontId="112" fillId="71" borderId="60"/>
    <xf numFmtId="0" fontId="112" fillId="71" borderId="60"/>
    <xf numFmtId="188" fontId="87" fillId="0" borderId="0"/>
    <xf numFmtId="188" fontId="115" fillId="0" borderId="33"/>
    <xf numFmtId="175" fontId="102" fillId="0" borderId="0">
      <protection locked="0"/>
    </xf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43" fontId="6" fillId="0" borderId="0" applyFont="0" applyFill="0" applyBorder="0" applyAlignment="0" applyProtection="0"/>
    <xf numFmtId="181" fontId="87" fillId="0" borderId="0"/>
    <xf numFmtId="189" fontId="102" fillId="0" borderId="0"/>
    <xf numFmtId="181" fontId="102" fillId="0" borderId="0"/>
    <xf numFmtId="0" fontId="102" fillId="0" borderId="0"/>
    <xf numFmtId="181" fontId="102" fillId="0" borderId="0"/>
    <xf numFmtId="0" fontId="88" fillId="78" borderId="0"/>
    <xf numFmtId="180" fontId="89" fillId="0" borderId="34"/>
    <xf numFmtId="0" fontId="88" fillId="83" borderId="0"/>
    <xf numFmtId="0" fontId="88" fillId="77" borderId="0"/>
    <xf numFmtId="0" fontId="88" fillId="82" borderId="0"/>
    <xf numFmtId="0" fontId="88" fillId="78" borderId="0"/>
    <xf numFmtId="0" fontId="88" fillId="78" borderId="0"/>
    <xf numFmtId="2" fontId="87" fillId="0" borderId="0"/>
    <xf numFmtId="181" fontId="10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77" fontId="87" fillId="0" borderId="0"/>
    <xf numFmtId="178" fontId="87" fillId="0" borderId="0"/>
    <xf numFmtId="0" fontId="117" fillId="0" borderId="0"/>
    <xf numFmtId="0" fontId="118" fillId="0" borderId="61"/>
    <xf numFmtId="0" fontId="108" fillId="0" borderId="56"/>
    <xf numFmtId="0" fontId="108" fillId="0" borderId="56"/>
    <xf numFmtId="0" fontId="108" fillId="0" borderId="56"/>
    <xf numFmtId="0" fontId="108" fillId="0" borderId="56"/>
    <xf numFmtId="0" fontId="108" fillId="0" borderId="56"/>
    <xf numFmtId="0" fontId="119" fillId="0" borderId="0"/>
    <xf numFmtId="0" fontId="117" fillId="0" borderId="0"/>
    <xf numFmtId="0" fontId="109" fillId="0" borderId="57"/>
    <xf numFmtId="0" fontId="109" fillId="0" borderId="57"/>
    <xf numFmtId="0" fontId="109" fillId="0" borderId="57"/>
    <xf numFmtId="0" fontId="109" fillId="0" borderId="57"/>
    <xf numFmtId="0" fontId="110" fillId="0" borderId="58"/>
    <xf numFmtId="0" fontId="110" fillId="0" borderId="58"/>
    <xf numFmtId="0" fontId="110" fillId="0" borderId="58"/>
    <xf numFmtId="0" fontId="110" fillId="0" borderId="58"/>
    <xf numFmtId="0" fontId="110" fillId="0" borderId="0"/>
    <xf numFmtId="0" fontId="110" fillId="0" borderId="0"/>
    <xf numFmtId="0" fontId="110" fillId="0" borderId="0"/>
    <xf numFmtId="0" fontId="11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2" fontId="120" fillId="0" borderId="0">
      <protection locked="0"/>
    </xf>
    <xf numFmtId="2" fontId="120" fillId="0" borderId="0">
      <protection locked="0"/>
    </xf>
    <xf numFmtId="0" fontId="121" fillId="0" borderId="62"/>
    <xf numFmtId="0" fontId="121" fillId="0" borderId="62"/>
    <xf numFmtId="0" fontId="121" fillId="0" borderId="62"/>
    <xf numFmtId="0" fontId="121" fillId="0" borderId="62"/>
    <xf numFmtId="186" fontId="94" fillId="0" borderId="0">
      <protection locked="0"/>
    </xf>
    <xf numFmtId="190" fontId="94" fillId="0" borderId="0">
      <protection locked="0"/>
    </xf>
    <xf numFmtId="0" fontId="102" fillId="0" borderId="0"/>
    <xf numFmtId="189" fontId="113" fillId="0" borderId="0"/>
    <xf numFmtId="181" fontId="102" fillId="0" borderId="0"/>
    <xf numFmtId="189" fontId="102" fillId="0" borderId="0"/>
    <xf numFmtId="181" fontId="102" fillId="0" borderId="0"/>
    <xf numFmtId="189" fontId="102" fillId="0" borderId="0"/>
    <xf numFmtId="3" fontId="87" fillId="0" borderId="0"/>
    <xf numFmtId="0" fontId="116" fillId="0" borderId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18" fillId="0" borderId="61"/>
    <xf numFmtId="0" fontId="12" fillId="0" borderId="0"/>
    <xf numFmtId="4" fontId="87" fillId="0" borderId="0"/>
    <xf numFmtId="0" fontId="6" fillId="0" borderId="0"/>
    <xf numFmtId="4" fontId="87" fillId="0" borderId="0"/>
    <xf numFmtId="0" fontId="118" fillId="0" borderId="61"/>
    <xf numFmtId="0" fontId="69" fillId="0" borderId="0"/>
    <xf numFmtId="176" fontId="11" fillId="0" borderId="0" applyFill="0" applyBorder="0" applyAlignment="0" applyProtection="0"/>
    <xf numFmtId="0" fontId="122" fillId="87" borderId="0" applyBorder="0" applyProtection="0"/>
    <xf numFmtId="0" fontId="6" fillId="0" borderId="0"/>
    <xf numFmtId="0" fontId="6" fillId="40" borderId="42" applyNumberFormat="0" applyFont="0" applyAlignment="0" applyProtection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6" fillId="40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9" fillId="0" borderId="0"/>
    <xf numFmtId="0" fontId="11" fillId="0" borderId="0"/>
    <xf numFmtId="0" fontId="110" fillId="0" borderId="95"/>
    <xf numFmtId="0" fontId="109" fillId="0" borderId="94"/>
    <xf numFmtId="0" fontId="109" fillId="0" borderId="94"/>
    <xf numFmtId="0" fontId="109" fillId="0" borderId="94"/>
    <xf numFmtId="0" fontId="109" fillId="0" borderId="94"/>
    <xf numFmtId="0" fontId="108" fillId="0" borderId="93"/>
    <xf numFmtId="0" fontId="108" fillId="0" borderId="93"/>
    <xf numFmtId="0" fontId="108" fillId="0" borderId="93"/>
    <xf numFmtId="0" fontId="108" fillId="0" borderId="93"/>
    <xf numFmtId="0" fontId="108" fillId="0" borderId="93"/>
    <xf numFmtId="192" fontId="118" fillId="0" borderId="97"/>
    <xf numFmtId="181" fontId="131" fillId="0" borderId="0"/>
    <xf numFmtId="181" fontId="131" fillId="0" borderId="0"/>
    <xf numFmtId="192" fontId="131" fillId="0" borderId="0"/>
    <xf numFmtId="181" fontId="131" fillId="0" borderId="0"/>
    <xf numFmtId="189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81" fontId="131" fillId="0" borderId="0"/>
    <xf numFmtId="175" fontId="131" fillId="0" borderId="0">
      <protection locked="0"/>
    </xf>
    <xf numFmtId="197" fontId="115" fillId="0" borderId="96"/>
    <xf numFmtId="197" fontId="87" fillId="0" borderId="0"/>
    <xf numFmtId="192" fontId="92" fillId="0" borderId="0"/>
    <xf numFmtId="187" fontId="133" fillId="0" borderId="0"/>
    <xf numFmtId="0" fontId="133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87" fillId="0" borderId="0"/>
    <xf numFmtId="196" fontId="131" fillId="0" borderId="0"/>
    <xf numFmtId="196" fontId="87" fillId="0" borderId="0"/>
    <xf numFmtId="196" fontId="128" fillId="0" borderId="0"/>
    <xf numFmtId="196" fontId="131" fillId="0" borderId="0"/>
    <xf numFmtId="0" fontId="131" fillId="86" borderId="59"/>
    <xf numFmtId="0" fontId="131" fillId="86" borderId="59"/>
    <xf numFmtId="0" fontId="131" fillId="86" borderId="59"/>
    <xf numFmtId="0" fontId="131" fillId="86" borderId="59"/>
    <xf numFmtId="0" fontId="131" fillId="86" borderId="59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87" fillId="0" borderId="0"/>
    <xf numFmtId="192" fontId="87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87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92" fontId="131" fillId="0" borderId="0"/>
    <xf numFmtId="185" fontId="131" fillId="0" borderId="0"/>
    <xf numFmtId="0" fontId="15" fillId="8" borderId="87" applyNumberFormat="0" applyAlignment="0" applyProtection="0"/>
    <xf numFmtId="0" fontId="15" fillId="8" borderId="87" applyNumberFormat="0" applyAlignment="0" applyProtection="0"/>
    <xf numFmtId="0" fontId="15" fillId="8" borderId="87" applyNumberFormat="0" applyAlignment="0" applyProtection="0"/>
    <xf numFmtId="0" fontId="15" fillId="8" borderId="87" applyNumberFormat="0" applyAlignment="0" applyProtection="0"/>
    <xf numFmtId="0" fontId="15" fillId="8" borderId="87" applyNumberFormat="0" applyAlignment="0" applyProtection="0"/>
    <xf numFmtId="192" fontId="89" fillId="0" borderId="0"/>
    <xf numFmtId="0" fontId="132" fillId="0" borderId="0">
      <alignment horizontal="center" textRotation="90"/>
    </xf>
    <xf numFmtId="0" fontId="110" fillId="0" borderId="95"/>
    <xf numFmtId="0" fontId="109" fillId="0" borderId="94"/>
    <xf numFmtId="0" fontId="108" fillId="0" borderId="93"/>
    <xf numFmtId="0" fontId="132" fillId="0" borderId="0">
      <alignment horizontal="center"/>
    </xf>
    <xf numFmtId="192" fontId="106" fillId="0" borderId="0">
      <alignment horizontal="left"/>
    </xf>
    <xf numFmtId="193" fontId="87" fillId="0" borderId="0"/>
    <xf numFmtId="193" fontId="87" fillId="0" borderId="0"/>
    <xf numFmtId="192" fontId="105" fillId="0" borderId="92">
      <alignment horizontal="center"/>
    </xf>
    <xf numFmtId="192" fontId="131" fillId="0" borderId="0"/>
    <xf numFmtId="184" fontId="131" fillId="0" borderId="0"/>
    <xf numFmtId="0" fontId="18" fillId="7" borderId="87" applyNumberFormat="0" applyAlignment="0" applyProtection="0"/>
    <xf numFmtId="0" fontId="18" fillId="7" borderId="87" applyNumberFormat="0" applyAlignment="0" applyProtection="0"/>
    <xf numFmtId="0" fontId="18" fillId="7" borderId="87" applyNumberFormat="0" applyAlignment="0" applyProtection="0"/>
    <xf numFmtId="0" fontId="18" fillId="8" borderId="87" applyNumberFormat="0" applyAlignment="0" applyProtection="0"/>
    <xf numFmtId="192" fontId="87" fillId="0" borderId="0"/>
    <xf numFmtId="192" fontId="87" fillId="0" borderId="0"/>
    <xf numFmtId="194" fontId="87" fillId="0" borderId="0"/>
    <xf numFmtId="181" fontId="131" fillId="0" borderId="0"/>
    <xf numFmtId="181" fontId="131" fillId="0" borderId="0"/>
    <xf numFmtId="195" fontId="87" fillId="0" borderId="0"/>
    <xf numFmtId="0" fontId="18" fillId="7" borderId="87" applyNumberFormat="0" applyAlignment="0" applyProtection="0"/>
    <xf numFmtId="192" fontId="99" fillId="0" borderId="0">
      <alignment vertical="center"/>
    </xf>
    <xf numFmtId="192" fontId="130" fillId="0" borderId="0"/>
    <xf numFmtId="0" fontId="4" fillId="0" borderId="0"/>
    <xf numFmtId="192" fontId="129" fillId="0" borderId="0"/>
    <xf numFmtId="193" fontId="95" fillId="0" borderId="0">
      <protection locked="0"/>
    </xf>
    <xf numFmtId="193" fontId="94" fillId="0" borderId="0">
      <protection locked="0"/>
    </xf>
    <xf numFmtId="180" fontId="89" fillId="0" borderId="91"/>
    <xf numFmtId="0" fontId="11" fillId="23" borderId="88" applyNumberFormat="0" applyAlignment="0" applyProtection="0"/>
    <xf numFmtId="0" fontId="11" fillId="23" borderId="88" applyNumberFormat="0" applyAlignment="0" applyProtection="0"/>
    <xf numFmtId="0" fontId="11" fillId="23" borderId="88" applyNumberFormat="0" applyAlignment="0" applyProtection="0"/>
    <xf numFmtId="0" fontId="11" fillId="23" borderId="88" applyNumberFormat="0" applyAlignment="0" applyProtection="0"/>
    <xf numFmtId="0" fontId="11" fillId="23" borderId="88" applyNumberFormat="0" applyAlignment="0" applyProtection="0"/>
    <xf numFmtId="0" fontId="21" fillId="8" borderId="89" applyNumberFormat="0" applyAlignment="0" applyProtection="0"/>
    <xf numFmtId="9" fontId="4" fillId="0" borderId="0" applyFont="0" applyFill="0" applyBorder="0" applyAlignment="0" applyProtection="0"/>
    <xf numFmtId="0" fontId="21" fillId="8" borderId="89" applyNumberFormat="0" applyAlignment="0" applyProtection="0"/>
    <xf numFmtId="0" fontId="21" fillId="8" borderId="89" applyNumberFormat="0" applyAlignment="0" applyProtection="0"/>
    <xf numFmtId="0" fontId="21" fillId="8" borderId="89" applyNumberFormat="0" applyAlignment="0" applyProtection="0"/>
    <xf numFmtId="0" fontId="21" fillId="8" borderId="89" applyNumberFormat="0" applyAlignment="0" applyProtection="0"/>
    <xf numFmtId="0" fontId="28" fillId="0" borderId="90" applyNumberFormat="0" applyFill="0" applyAlignment="0" applyProtection="0"/>
    <xf numFmtId="0" fontId="28" fillId="0" borderId="90" applyNumberFormat="0" applyFill="0" applyAlignment="0" applyProtection="0"/>
    <xf numFmtId="0" fontId="28" fillId="0" borderId="90" applyNumberFormat="0" applyFill="0" applyAlignment="0" applyProtection="0"/>
    <xf numFmtId="0" fontId="28" fillId="0" borderId="90" applyNumberFormat="0" applyFill="0" applyAlignment="0" applyProtection="0"/>
    <xf numFmtId="43" fontId="4" fillId="0" borderId="0" applyFont="0" applyFill="0" applyBorder="0" applyAlignment="0" applyProtection="0"/>
    <xf numFmtId="0" fontId="128" fillId="0" borderId="0"/>
    <xf numFmtId="0" fontId="110" fillId="0" borderId="95"/>
    <xf numFmtId="0" fontId="110" fillId="0" borderId="95"/>
    <xf numFmtId="0" fontId="110" fillId="0" borderId="95"/>
    <xf numFmtId="193" fontId="120" fillId="0" borderId="0">
      <protection locked="0"/>
    </xf>
    <xf numFmtId="193" fontId="120" fillId="0" borderId="0">
      <protection locked="0"/>
    </xf>
    <xf numFmtId="192" fontId="131" fillId="0" borderId="0"/>
    <xf numFmtId="189" fontId="128" fillId="0" borderId="0"/>
    <xf numFmtId="181" fontId="131" fillId="0" borderId="0"/>
    <xf numFmtId="189" fontId="131" fillId="0" borderId="0"/>
    <xf numFmtId="181" fontId="131" fillId="0" borderId="0"/>
    <xf numFmtId="189" fontId="131" fillId="0" borderId="0"/>
    <xf numFmtId="194" fontId="8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7" fillId="0" borderId="0"/>
    <xf numFmtId="9" fontId="6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0" fontId="69" fillId="0" borderId="0"/>
    <xf numFmtId="0" fontId="11" fillId="0" borderId="0"/>
    <xf numFmtId="176" fontId="1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5">
    <xf numFmtId="0" fontId="0" fillId="0" borderId="0" xfId="0"/>
    <xf numFmtId="0" fontId="64" fillId="0" borderId="0" xfId="0" applyFont="1"/>
    <xf numFmtId="0" fontId="11" fillId="0" borderId="0" xfId="0" applyFont="1"/>
    <xf numFmtId="0" fontId="0" fillId="0" borderId="19" xfId="0" applyBorder="1"/>
    <xf numFmtId="0" fontId="0" fillId="0" borderId="26" xfId="0" applyBorder="1"/>
    <xf numFmtId="0" fontId="65" fillId="0" borderId="0" xfId="0" applyFont="1" applyAlignment="1"/>
    <xf numFmtId="0" fontId="65" fillId="0" borderId="0" xfId="0" applyFont="1"/>
    <xf numFmtId="0" fontId="65" fillId="24" borderId="17" xfId="0" applyFont="1" applyFill="1" applyBorder="1" applyAlignment="1">
      <alignment horizontal="center" vertical="center" wrapText="1"/>
    </xf>
    <xf numFmtId="0" fontId="66" fillId="0" borderId="0" xfId="0" applyFont="1"/>
    <xf numFmtId="0" fontId="65" fillId="24" borderId="0" xfId="0" applyFont="1" applyFill="1" applyBorder="1" applyAlignment="1">
      <alignment vertical="top" wrapText="1"/>
    </xf>
    <xf numFmtId="3" fontId="65" fillId="0" borderId="17" xfId="0" applyNumberFormat="1" applyFont="1" applyBorder="1" applyAlignment="1">
      <alignment horizontal="right" vertical="top" wrapText="1"/>
    </xf>
    <xf numFmtId="0" fontId="65" fillId="0" borderId="17" xfId="0" applyFont="1" applyBorder="1"/>
    <xf numFmtId="0" fontId="65" fillId="24" borderId="23" xfId="0" applyFont="1" applyFill="1" applyBorder="1" applyAlignment="1">
      <alignment horizontal="center" wrapText="1"/>
    </xf>
    <xf numFmtId="0" fontId="65" fillId="24" borderId="0" xfId="0" applyFont="1" applyFill="1" applyBorder="1" applyAlignment="1">
      <alignment horizontal="center" vertical="top" wrapText="1"/>
    </xf>
    <xf numFmtId="0" fontId="65" fillId="24" borderId="18" xfId="0" applyFont="1" applyFill="1" applyBorder="1" applyAlignment="1">
      <alignment horizontal="center" wrapText="1"/>
    </xf>
    <xf numFmtId="0" fontId="65" fillId="24" borderId="0" xfId="0" applyFont="1" applyFill="1" applyBorder="1" applyAlignment="1">
      <alignment horizontal="center" wrapText="1"/>
    </xf>
    <xf numFmtId="0" fontId="0" fillId="0" borderId="29" xfId="0" applyBorder="1"/>
    <xf numFmtId="0" fontId="65" fillId="24" borderId="29" xfId="0" applyFont="1" applyFill="1" applyBorder="1" applyAlignment="1">
      <alignment horizontal="center" vertical="top" wrapText="1"/>
    </xf>
    <xf numFmtId="0" fontId="65" fillId="24" borderId="32" xfId="0" applyFont="1" applyFill="1" applyBorder="1" applyAlignment="1">
      <alignment horizontal="center" vertical="top" wrapText="1"/>
    </xf>
    <xf numFmtId="0" fontId="65" fillId="24" borderId="31" xfId="0" applyFont="1" applyFill="1" applyBorder="1" applyAlignment="1">
      <alignment horizontal="center" wrapText="1"/>
    </xf>
    <xf numFmtId="3" fontId="65" fillId="26" borderId="17" xfId="0" applyNumberFormat="1" applyFont="1" applyFill="1" applyBorder="1" applyAlignment="1">
      <alignment horizontal="right" vertical="top" wrapText="1"/>
    </xf>
    <xf numFmtId="0" fontId="65" fillId="26" borderId="17" xfId="0" applyFont="1" applyFill="1" applyBorder="1"/>
    <xf numFmtId="3" fontId="66" fillId="26" borderId="17" xfId="0" applyNumberFormat="1" applyFont="1" applyFill="1" applyBorder="1" applyAlignment="1">
      <alignment horizontal="right" vertical="top" wrapText="1"/>
    </xf>
    <xf numFmtId="0" fontId="65" fillId="24" borderId="30" xfId="0" applyFont="1" applyFill="1" applyBorder="1" applyAlignment="1">
      <alignment horizontal="center" vertical="top" wrapText="1"/>
    </xf>
    <xf numFmtId="3" fontId="65" fillId="27" borderId="17" xfId="0" applyNumberFormat="1" applyFont="1" applyFill="1" applyBorder="1" applyAlignment="1">
      <alignment horizontal="right" vertical="top" wrapText="1"/>
    </xf>
    <xf numFmtId="0" fontId="65" fillId="27" borderId="17" xfId="0" applyFont="1" applyFill="1" applyBorder="1"/>
    <xf numFmtId="0" fontId="65" fillId="27" borderId="25" xfId="0" applyFont="1" applyFill="1" applyBorder="1"/>
    <xf numFmtId="0" fontId="65" fillId="28" borderId="22" xfId="0" applyFont="1" applyFill="1" applyBorder="1" applyAlignment="1">
      <alignment horizontal="center" wrapText="1"/>
    </xf>
    <xf numFmtId="0" fontId="65" fillId="28" borderId="23" xfId="0" applyFont="1" applyFill="1" applyBorder="1" applyAlignment="1">
      <alignment horizontal="center" wrapText="1"/>
    </xf>
    <xf numFmtId="0" fontId="65" fillId="28" borderId="18" xfId="0" applyFont="1" applyFill="1" applyBorder="1" applyAlignment="1">
      <alignment horizontal="center" wrapText="1"/>
    </xf>
    <xf numFmtId="3" fontId="65" fillId="29" borderId="17" xfId="0" applyNumberFormat="1" applyFont="1" applyFill="1" applyBorder="1" applyAlignment="1">
      <alignment horizontal="right" vertical="top" wrapText="1"/>
    </xf>
    <xf numFmtId="0" fontId="65" fillId="29" borderId="17" xfId="0" applyFont="1" applyFill="1" applyBorder="1"/>
    <xf numFmtId="0" fontId="65" fillId="30" borderId="23" xfId="0" applyFont="1" applyFill="1" applyBorder="1" applyAlignment="1">
      <alignment horizontal="center" wrapText="1"/>
    </xf>
    <xf numFmtId="0" fontId="65" fillId="30" borderId="18" xfId="0" applyFont="1" applyFill="1" applyBorder="1" applyAlignment="1">
      <alignment horizontal="center" wrapText="1"/>
    </xf>
    <xf numFmtId="0" fontId="65" fillId="30" borderId="17" xfId="0" applyFont="1" applyFill="1" applyBorder="1" applyAlignment="1">
      <alignment horizontal="center" wrapText="1"/>
    </xf>
    <xf numFmtId="0" fontId="65" fillId="30" borderId="22" xfId="0" applyFont="1" applyFill="1" applyBorder="1" applyAlignment="1">
      <alignment horizontal="center" wrapText="1"/>
    </xf>
    <xf numFmtId="0" fontId="65" fillId="28" borderId="21" xfId="0" applyFont="1" applyFill="1" applyBorder="1" applyAlignment="1">
      <alignment horizontal="center" vertical="top" wrapText="1"/>
    </xf>
    <xf numFmtId="0" fontId="65" fillId="28" borderId="0" xfId="0" applyFont="1" applyFill="1" applyBorder="1" applyAlignment="1">
      <alignment vertical="top" wrapText="1"/>
    </xf>
    <xf numFmtId="0" fontId="65" fillId="28" borderId="17" xfId="0" applyFont="1" applyFill="1" applyBorder="1" applyAlignment="1">
      <alignment horizontal="center" wrapText="1"/>
    </xf>
    <xf numFmtId="0" fontId="65" fillId="28" borderId="19" xfId="0" applyFont="1" applyFill="1" applyBorder="1" applyAlignment="1">
      <alignment horizontal="center" vertical="top" wrapText="1"/>
    </xf>
    <xf numFmtId="0" fontId="65" fillId="28" borderId="24" xfId="0" applyFont="1" applyFill="1" applyBorder="1" applyAlignment="1">
      <alignment horizontal="center" vertical="top" wrapText="1"/>
    </xf>
    <xf numFmtId="0" fontId="65" fillId="28" borderId="0" xfId="0" applyFont="1" applyFill="1" applyBorder="1" applyAlignment="1">
      <alignment horizontal="center" vertical="top" wrapText="1"/>
    </xf>
    <xf numFmtId="0" fontId="65" fillId="30" borderId="0" xfId="0" applyFont="1" applyFill="1" applyBorder="1" applyAlignment="1">
      <alignment horizontal="center" wrapText="1"/>
    </xf>
    <xf numFmtId="0" fontId="65" fillId="33" borderId="22" xfId="0" applyFont="1" applyFill="1" applyBorder="1" applyAlignment="1">
      <alignment horizontal="center" wrapText="1"/>
    </xf>
    <xf numFmtId="0" fontId="65" fillId="33" borderId="23" xfId="0" applyFont="1" applyFill="1" applyBorder="1" applyAlignment="1">
      <alignment horizontal="center" wrapText="1"/>
    </xf>
    <xf numFmtId="0" fontId="65" fillId="33" borderId="18" xfId="0" applyFont="1" applyFill="1" applyBorder="1" applyAlignment="1">
      <alignment horizontal="center" wrapText="1"/>
    </xf>
    <xf numFmtId="0" fontId="65" fillId="33" borderId="20" xfId="0" applyFont="1" applyFill="1" applyBorder="1" applyAlignment="1">
      <alignment horizontal="center" wrapText="1"/>
    </xf>
    <xf numFmtId="0" fontId="65" fillId="33" borderId="17" xfId="0" applyFont="1" applyFill="1" applyBorder="1" applyAlignment="1">
      <alignment horizontal="center" wrapText="1"/>
    </xf>
    <xf numFmtId="0" fontId="65" fillId="33" borderId="0" xfId="0" applyFont="1" applyFill="1" applyBorder="1" applyAlignment="1">
      <alignment horizontal="center" wrapText="1"/>
    </xf>
    <xf numFmtId="3" fontId="65" fillId="32" borderId="17" xfId="0" applyNumberFormat="1" applyFont="1" applyFill="1" applyBorder="1" applyAlignment="1">
      <alignment horizontal="right" vertical="top" wrapText="1"/>
    </xf>
    <xf numFmtId="0" fontId="65" fillId="32" borderId="17" xfId="0" applyFont="1" applyFill="1" applyBorder="1"/>
    <xf numFmtId="3" fontId="65" fillId="32" borderId="22" xfId="0" applyNumberFormat="1" applyFont="1" applyFill="1" applyBorder="1" applyAlignment="1">
      <alignment horizontal="right" vertical="top" wrapText="1"/>
    </xf>
    <xf numFmtId="0" fontId="65" fillId="32" borderId="22" xfId="0" applyFont="1" applyFill="1" applyBorder="1"/>
    <xf numFmtId="3" fontId="68" fillId="24" borderId="17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3" fontId="68" fillId="30" borderId="17" xfId="0" applyNumberFormat="1" applyFont="1" applyFill="1" applyBorder="1" applyAlignment="1">
      <alignment horizontal="center" vertical="center" wrapText="1"/>
    </xf>
    <xf numFmtId="3" fontId="68" fillId="28" borderId="17" xfId="0" applyNumberFormat="1" applyFont="1" applyFill="1" applyBorder="1" applyAlignment="1">
      <alignment horizontal="center" vertical="center" wrapText="1"/>
    </xf>
    <xf numFmtId="3" fontId="68" fillId="28" borderId="0" xfId="0" applyNumberFormat="1" applyFont="1" applyFill="1" applyBorder="1" applyAlignment="1">
      <alignment horizontal="center" vertical="center" wrapText="1"/>
    </xf>
    <xf numFmtId="3" fontId="68" fillId="28" borderId="25" xfId="0" applyNumberFormat="1" applyFont="1" applyFill="1" applyBorder="1" applyAlignment="1">
      <alignment horizontal="center" vertical="center" wrapText="1"/>
    </xf>
    <xf numFmtId="3" fontId="68" fillId="33" borderId="17" xfId="0" applyNumberFormat="1" applyFont="1" applyFill="1" applyBorder="1" applyAlignment="1">
      <alignment horizontal="center" vertical="center" wrapText="1"/>
    </xf>
    <xf numFmtId="3" fontId="68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5" fillId="0" borderId="0" xfId="0" applyFont="1" applyAlignment="1"/>
    <xf numFmtId="0" fontId="65" fillId="0" borderId="0" xfId="0" applyFont="1"/>
    <xf numFmtId="14" fontId="67" fillId="25" borderId="0" xfId="0" applyNumberFormat="1" applyFont="1" applyFill="1"/>
    <xf numFmtId="0" fontId="65" fillId="24" borderId="17" xfId="0" applyFont="1" applyFill="1" applyBorder="1" applyAlignment="1">
      <alignment horizontal="center" wrapText="1"/>
    </xf>
    <xf numFmtId="0" fontId="65" fillId="24" borderId="63" xfId="0" applyFont="1" applyFill="1" applyBorder="1" applyAlignment="1">
      <alignment horizontal="center" vertical="center" wrapText="1"/>
    </xf>
    <xf numFmtId="0" fontId="65" fillId="24" borderId="64" xfId="0" applyFont="1" applyFill="1" applyBorder="1" applyAlignment="1">
      <alignment horizontal="center" wrapText="1"/>
    </xf>
    <xf numFmtId="0" fontId="65" fillId="24" borderId="63" xfId="0" applyFont="1" applyFill="1" applyBorder="1" applyAlignment="1">
      <alignment horizontal="center" wrapText="1"/>
    </xf>
    <xf numFmtId="0" fontId="65" fillId="24" borderId="63" xfId="0" applyFont="1" applyFill="1" applyBorder="1" applyAlignment="1">
      <alignment horizontal="center" vertical="center" wrapText="1"/>
    </xf>
    <xf numFmtId="0" fontId="65" fillId="24" borderId="17" xfId="0" applyFont="1" applyFill="1" applyBorder="1" applyAlignment="1">
      <alignment horizontal="center" wrapText="1"/>
    </xf>
    <xf numFmtId="0" fontId="65" fillId="24" borderId="63" xfId="0" applyFont="1" applyFill="1" applyBorder="1" applyAlignment="1">
      <alignment horizontal="center" wrapText="1"/>
    </xf>
    <xf numFmtId="0" fontId="123" fillId="0" borderId="0" xfId="0" applyFont="1" applyAlignment="1"/>
    <xf numFmtId="0" fontId="123" fillId="0" borderId="0" xfId="0" applyFont="1"/>
    <xf numFmtId="191" fontId="124" fillId="88" borderId="0" xfId="0" applyNumberFormat="1" applyFont="1" applyFill="1"/>
    <xf numFmtId="0" fontId="125" fillId="0" borderId="0" xfId="0" applyFont="1"/>
    <xf numFmtId="0" fontId="123" fillId="89" borderId="63" xfId="0" applyFont="1" applyFill="1" applyBorder="1" applyAlignment="1">
      <alignment horizontal="center" vertical="center" wrapText="1"/>
    </xf>
    <xf numFmtId="0" fontId="123" fillId="89" borderId="64" xfId="0" applyFont="1" applyFill="1" applyBorder="1" applyAlignment="1">
      <alignment horizontal="center" wrapText="1"/>
    </xf>
    <xf numFmtId="0" fontId="123" fillId="89" borderId="30" xfId="0" applyFont="1" applyFill="1" applyBorder="1" applyAlignment="1">
      <alignment horizontal="center" vertical="top" wrapText="1"/>
    </xf>
    <xf numFmtId="0" fontId="123" fillId="89" borderId="0" xfId="0" applyFont="1" applyFill="1" applyBorder="1" applyAlignment="1">
      <alignment vertical="top" wrapText="1"/>
    </xf>
    <xf numFmtId="0" fontId="123" fillId="89" borderId="63" xfId="0" applyFont="1" applyFill="1" applyBorder="1" applyAlignment="1">
      <alignment horizontal="center" wrapText="1"/>
    </xf>
    <xf numFmtId="3" fontId="123" fillId="0" borderId="63" xfId="0" applyNumberFormat="1" applyFont="1" applyBorder="1" applyAlignment="1">
      <alignment horizontal="right" vertical="top" wrapText="1"/>
    </xf>
    <xf numFmtId="3" fontId="123" fillId="90" borderId="63" xfId="0" applyNumberFormat="1" applyFont="1" applyFill="1" applyBorder="1" applyAlignment="1">
      <alignment horizontal="right" vertical="top" wrapText="1"/>
    </xf>
    <xf numFmtId="0" fontId="123" fillId="89" borderId="23" xfId="0" applyFont="1" applyFill="1" applyBorder="1" applyAlignment="1">
      <alignment horizontal="center" wrapText="1"/>
    </xf>
    <xf numFmtId="0" fontId="123" fillId="89" borderId="29" xfId="0" applyFont="1" applyFill="1" applyBorder="1" applyAlignment="1">
      <alignment horizontal="center" vertical="top" wrapText="1"/>
    </xf>
    <xf numFmtId="0" fontId="123" fillId="89" borderId="32" xfId="0" applyFont="1" applyFill="1" applyBorder="1" applyAlignment="1">
      <alignment horizontal="center" vertical="top" wrapText="1"/>
    </xf>
    <xf numFmtId="0" fontId="123" fillId="89" borderId="0" xfId="0" applyFont="1" applyFill="1" applyBorder="1" applyAlignment="1">
      <alignment horizontal="center" vertical="top" wrapText="1"/>
    </xf>
    <xf numFmtId="0" fontId="123" fillId="89" borderId="18" xfId="0" applyFont="1" applyFill="1" applyBorder="1" applyAlignment="1">
      <alignment horizontal="center" wrapText="1"/>
    </xf>
    <xf numFmtId="0" fontId="123" fillId="89" borderId="0" xfId="0" applyFont="1" applyFill="1" applyBorder="1" applyAlignment="1">
      <alignment horizontal="center" wrapText="1"/>
    </xf>
    <xf numFmtId="0" fontId="123" fillId="90" borderId="63" xfId="0" applyFont="1" applyFill="1" applyBorder="1"/>
    <xf numFmtId="0" fontId="123" fillId="89" borderId="31" xfId="0" applyFont="1" applyFill="1" applyBorder="1" applyAlignment="1">
      <alignment horizontal="center" wrapText="1"/>
    </xf>
    <xf numFmtId="3" fontId="125" fillId="90" borderId="63" xfId="0" applyNumberFormat="1" applyFont="1" applyFill="1" applyBorder="1" applyAlignment="1">
      <alignment horizontal="right" vertical="top" wrapText="1"/>
    </xf>
    <xf numFmtId="0" fontId="123" fillId="92" borderId="63" xfId="0" applyFont="1" applyFill="1" applyBorder="1" applyAlignment="1">
      <alignment horizontal="center" vertical="center" wrapText="1"/>
    </xf>
    <xf numFmtId="0" fontId="123" fillId="92" borderId="64" xfId="0" applyFont="1" applyFill="1" applyBorder="1" applyAlignment="1">
      <alignment horizontal="center" wrapText="1"/>
    </xf>
    <xf numFmtId="0" fontId="123" fillId="92" borderId="0" xfId="0" applyFont="1" applyFill="1" applyBorder="1" applyAlignment="1">
      <alignment vertical="top" wrapText="1"/>
    </xf>
    <xf numFmtId="0" fontId="123" fillId="92" borderId="63" xfId="0" applyFont="1" applyFill="1" applyBorder="1" applyAlignment="1">
      <alignment horizontal="center" wrapText="1"/>
    </xf>
    <xf numFmtId="0" fontId="123" fillId="92" borderId="23" xfId="0" applyFont="1" applyFill="1" applyBorder="1" applyAlignment="1">
      <alignment horizontal="center" wrapText="1"/>
    </xf>
    <xf numFmtId="0" fontId="123" fillId="92" borderId="29" xfId="0" applyFont="1" applyFill="1" applyBorder="1" applyAlignment="1">
      <alignment horizontal="center" vertical="top" wrapText="1"/>
    </xf>
    <xf numFmtId="0" fontId="123" fillId="92" borderId="32" xfId="0" applyFont="1" applyFill="1" applyBorder="1" applyAlignment="1">
      <alignment horizontal="center" vertical="top" wrapText="1"/>
    </xf>
    <xf numFmtId="0" fontId="123" fillId="92" borderId="0" xfId="0" applyFont="1" applyFill="1" applyBorder="1" applyAlignment="1">
      <alignment horizontal="center" vertical="top" wrapText="1"/>
    </xf>
    <xf numFmtId="0" fontId="123" fillId="92" borderId="18" xfId="0" applyFont="1" applyFill="1" applyBorder="1" applyAlignment="1">
      <alignment horizontal="center" wrapText="1"/>
    </xf>
    <xf numFmtId="0" fontId="123" fillId="92" borderId="0" xfId="0" applyFont="1" applyFill="1" applyBorder="1" applyAlignment="1">
      <alignment horizontal="center" wrapText="1"/>
    </xf>
    <xf numFmtId="0" fontId="123" fillId="92" borderId="70" xfId="0" applyFont="1" applyFill="1" applyBorder="1" applyAlignment="1">
      <alignment horizontal="center" wrapText="1"/>
    </xf>
    <xf numFmtId="0" fontId="123" fillId="92" borderId="72" xfId="0" applyFont="1" applyFill="1" applyBorder="1" applyAlignment="1">
      <alignment horizontal="center" vertical="top" wrapText="1"/>
    </xf>
    <xf numFmtId="0" fontId="65" fillId="93" borderId="63" xfId="0" applyFont="1" applyFill="1" applyBorder="1" applyAlignment="1">
      <alignment horizontal="center" vertical="center" wrapText="1"/>
    </xf>
    <xf numFmtId="0" fontId="65" fillId="93" borderId="64" xfId="0" applyFont="1" applyFill="1" applyBorder="1" applyAlignment="1">
      <alignment horizontal="center" wrapText="1"/>
    </xf>
    <xf numFmtId="0" fontId="65" fillId="93" borderId="72" xfId="0" applyFont="1" applyFill="1" applyBorder="1" applyAlignment="1">
      <alignment horizontal="center" vertical="top" wrapText="1"/>
    </xf>
    <xf numFmtId="0" fontId="65" fillId="93" borderId="0" xfId="0" applyFont="1" applyFill="1" applyBorder="1" applyAlignment="1">
      <alignment vertical="top" wrapText="1"/>
    </xf>
    <xf numFmtId="0" fontId="65" fillId="93" borderId="63" xfId="0" applyFont="1" applyFill="1" applyBorder="1" applyAlignment="1">
      <alignment horizontal="center" wrapText="1"/>
    </xf>
    <xf numFmtId="0" fontId="65" fillId="93" borderId="23" xfId="0" applyFont="1" applyFill="1" applyBorder="1" applyAlignment="1">
      <alignment horizontal="center" wrapText="1"/>
    </xf>
    <xf numFmtId="0" fontId="65" fillId="93" borderId="29" xfId="0" applyFont="1" applyFill="1" applyBorder="1" applyAlignment="1">
      <alignment horizontal="center" vertical="top" wrapText="1"/>
    </xf>
    <xf numFmtId="0" fontId="65" fillId="93" borderId="32" xfId="0" applyFont="1" applyFill="1" applyBorder="1" applyAlignment="1">
      <alignment horizontal="center" vertical="top" wrapText="1"/>
    </xf>
    <xf numFmtId="0" fontId="65" fillId="93" borderId="0" xfId="0" applyFont="1" applyFill="1" applyBorder="1" applyAlignment="1">
      <alignment horizontal="center" vertical="top" wrapText="1"/>
    </xf>
    <xf numFmtId="0" fontId="65" fillId="93" borderId="18" xfId="0" applyFont="1" applyFill="1" applyBorder="1" applyAlignment="1">
      <alignment horizontal="center" wrapText="1"/>
    </xf>
    <xf numFmtId="0" fontId="65" fillId="93" borderId="0" xfId="0" applyFont="1" applyFill="1" applyBorder="1" applyAlignment="1">
      <alignment horizontal="center" wrapText="1"/>
    </xf>
    <xf numFmtId="0" fontId="65" fillId="93" borderId="70" xfId="0" applyFont="1" applyFill="1" applyBorder="1" applyAlignment="1">
      <alignment horizontal="center" wrapText="1"/>
    </xf>
    <xf numFmtId="14" fontId="126" fillId="25" borderId="0" xfId="0" applyNumberFormat="1" applyFont="1" applyFill="1"/>
    <xf numFmtId="17" fontId="67" fillId="25" borderId="0" xfId="0" applyNumberFormat="1" applyFont="1" applyFill="1"/>
    <xf numFmtId="0" fontId="65" fillId="24" borderId="72" xfId="0" applyFont="1" applyFill="1" applyBorder="1" applyAlignment="1">
      <alignment horizontal="center" vertical="top" wrapText="1"/>
    </xf>
    <xf numFmtId="0" fontId="65" fillId="24" borderId="70" xfId="0" applyFont="1" applyFill="1" applyBorder="1" applyAlignment="1">
      <alignment horizontal="center" wrapText="1"/>
    </xf>
    <xf numFmtId="14" fontId="67" fillId="25" borderId="0" xfId="0" applyNumberFormat="1" applyFont="1" applyFill="1" applyProtection="1"/>
    <xf numFmtId="0" fontId="65" fillId="24" borderId="22" xfId="0" applyFont="1" applyFill="1" applyBorder="1" applyAlignment="1">
      <alignment horizontal="center" wrapText="1"/>
    </xf>
    <xf numFmtId="0" fontId="65" fillId="24" borderId="76" xfId="0" applyFont="1" applyFill="1" applyBorder="1" applyAlignment="1">
      <alignment horizontal="center" wrapText="1"/>
    </xf>
    <xf numFmtId="191" fontId="124" fillId="91" borderId="0" xfId="0" applyNumberFormat="1" applyFont="1" applyFill="1"/>
    <xf numFmtId="3" fontId="123" fillId="0" borderId="78" xfId="0" applyNumberFormat="1" applyFont="1" applyBorder="1" applyAlignment="1">
      <alignment horizontal="right" vertical="top" wrapText="1"/>
    </xf>
    <xf numFmtId="0" fontId="65" fillId="0" borderId="78" xfId="0" applyFont="1" applyBorder="1"/>
    <xf numFmtId="0" fontId="65" fillId="0" borderId="80" xfId="0" applyFont="1" applyBorder="1"/>
    <xf numFmtId="3" fontId="66" fillId="26" borderId="78" xfId="0" applyNumberFormat="1" applyFont="1" applyFill="1" applyBorder="1" applyAlignment="1">
      <alignment horizontal="right" vertical="top" wrapText="1"/>
    </xf>
    <xf numFmtId="3" fontId="123" fillId="95" borderId="78" xfId="0" applyNumberFormat="1" applyFont="1" applyFill="1" applyBorder="1" applyAlignment="1">
      <alignment horizontal="right" vertical="top" wrapText="1"/>
    </xf>
    <xf numFmtId="0" fontId="123" fillId="0" borderId="78" xfId="0" applyFont="1" applyBorder="1"/>
    <xf numFmtId="0" fontId="123" fillId="95" borderId="79" xfId="0" applyFont="1" applyFill="1" applyBorder="1"/>
    <xf numFmtId="3" fontId="123" fillId="95" borderId="0" xfId="0" applyNumberFormat="1" applyFont="1" applyFill="1" applyBorder="1" applyAlignment="1">
      <alignment horizontal="right" vertical="top" wrapText="1"/>
    </xf>
    <xf numFmtId="3" fontId="123" fillId="95" borderId="79" xfId="0" applyNumberFormat="1" applyFont="1" applyFill="1" applyBorder="1" applyAlignment="1">
      <alignment horizontal="right" vertical="top" wrapText="1"/>
    </xf>
    <xf numFmtId="0" fontId="123" fillId="95" borderId="78" xfId="0" applyFont="1" applyFill="1" applyBorder="1"/>
    <xf numFmtId="3" fontId="123" fillId="0" borderId="80" xfId="0" applyNumberFormat="1" applyFont="1" applyBorder="1" applyAlignment="1">
      <alignment horizontal="right" vertical="top" wrapText="1"/>
    </xf>
    <xf numFmtId="3" fontId="123" fillId="95" borderId="80" xfId="0" applyNumberFormat="1" applyFont="1" applyFill="1" applyBorder="1" applyAlignment="1">
      <alignment horizontal="right" vertical="top" wrapText="1"/>
    </xf>
    <xf numFmtId="0" fontId="123" fillId="0" borderId="80" xfId="0" applyFont="1" applyBorder="1"/>
    <xf numFmtId="0" fontId="123" fillId="95" borderId="80" xfId="0" applyFont="1" applyFill="1" applyBorder="1"/>
    <xf numFmtId="3" fontId="125" fillId="95" borderId="78" xfId="0" applyNumberFormat="1" applyFont="1" applyFill="1" applyBorder="1" applyAlignment="1">
      <alignment horizontal="right" vertical="top" wrapText="1"/>
    </xf>
    <xf numFmtId="14" fontId="124" fillId="91" borderId="0" xfId="0" applyNumberFormat="1" applyFont="1" applyFill="1"/>
    <xf numFmtId="3" fontId="65" fillId="0" borderId="75" xfId="0" applyNumberFormat="1" applyFont="1" applyBorder="1" applyAlignment="1">
      <alignment horizontal="right" vertical="top" wrapText="1"/>
    </xf>
    <xf numFmtId="3" fontId="65" fillId="96" borderId="75" xfId="0" applyNumberFormat="1" applyFont="1" applyFill="1" applyBorder="1" applyAlignment="1">
      <alignment horizontal="right" vertical="top" wrapText="1"/>
    </xf>
    <xf numFmtId="0" fontId="65" fillId="0" borderId="75" xfId="0" applyFont="1" applyBorder="1"/>
    <xf numFmtId="0" fontId="65" fillId="97" borderId="81" xfId="0" applyFont="1" applyFill="1" applyBorder="1"/>
    <xf numFmtId="3" fontId="65" fillId="97" borderId="75" xfId="0" applyNumberFormat="1" applyFont="1" applyFill="1" applyBorder="1" applyAlignment="1">
      <alignment horizontal="right" vertical="top" wrapText="1"/>
    </xf>
    <xf numFmtId="3" fontId="66" fillId="97" borderId="75" xfId="0" applyNumberFormat="1" applyFont="1" applyFill="1" applyBorder="1" applyAlignment="1">
      <alignment horizontal="right" vertical="top" wrapText="1"/>
    </xf>
    <xf numFmtId="3" fontId="66" fillId="97" borderId="0" xfId="0" applyNumberFormat="1" applyFont="1" applyFill="1" applyBorder="1" applyAlignment="1">
      <alignment horizontal="right" vertical="top" wrapText="1"/>
    </xf>
    <xf numFmtId="3" fontId="66" fillId="97" borderId="81" xfId="0" applyNumberFormat="1" applyFont="1" applyFill="1" applyBorder="1" applyAlignment="1">
      <alignment horizontal="right" vertical="top" wrapText="1"/>
    </xf>
    <xf numFmtId="0" fontId="65" fillId="97" borderId="75" xfId="0" applyFont="1" applyFill="1" applyBorder="1"/>
    <xf numFmtId="3" fontId="66" fillId="97" borderId="82" xfId="0" applyNumberFormat="1" applyFont="1" applyFill="1" applyBorder="1" applyAlignment="1">
      <alignment horizontal="right" vertical="top" wrapText="1"/>
    </xf>
    <xf numFmtId="3" fontId="66" fillId="97" borderId="83" xfId="0" applyNumberFormat="1" applyFont="1" applyFill="1" applyBorder="1" applyAlignment="1">
      <alignment horizontal="right" vertical="top" wrapText="1"/>
    </xf>
    <xf numFmtId="3" fontId="65" fillId="0" borderId="77" xfId="0" applyNumberFormat="1" applyFont="1" applyBorder="1" applyAlignment="1">
      <alignment horizontal="right" vertical="top" wrapText="1"/>
    </xf>
    <xf numFmtId="0" fontId="65" fillId="97" borderId="77" xfId="0" applyFont="1" applyFill="1" applyBorder="1"/>
    <xf numFmtId="0" fontId="65" fillId="0" borderId="64" xfId="0" applyFont="1" applyBorder="1" applyProtection="1"/>
    <xf numFmtId="3" fontId="123" fillId="0" borderId="75" xfId="0" applyNumberFormat="1" applyFont="1" applyBorder="1" applyAlignment="1">
      <alignment horizontal="right" vertical="top" wrapText="1"/>
    </xf>
    <xf numFmtId="0" fontId="123" fillId="0" borderId="75" xfId="0" applyFont="1" applyBorder="1"/>
    <xf numFmtId="0" fontId="123" fillId="0" borderId="81" xfId="0" applyFont="1" applyBorder="1"/>
    <xf numFmtId="3" fontId="123" fillId="0" borderId="0" xfId="0" applyNumberFormat="1" applyFont="1" applyBorder="1" applyAlignment="1">
      <alignment horizontal="right" vertical="top" wrapText="1"/>
    </xf>
    <xf numFmtId="3" fontId="123" fillId="0" borderId="81" xfId="0" applyNumberFormat="1" applyFont="1" applyBorder="1" applyAlignment="1">
      <alignment horizontal="right" vertical="top" wrapText="1"/>
    </xf>
    <xf numFmtId="3" fontId="123" fillId="0" borderId="83" xfId="0" applyNumberFormat="1" applyFont="1" applyBorder="1" applyAlignment="1">
      <alignment horizontal="right" vertical="top" wrapText="1"/>
    </xf>
    <xf numFmtId="3" fontId="123" fillId="0" borderId="77" xfId="0" applyNumberFormat="1" applyFont="1" applyBorder="1" applyAlignment="1">
      <alignment horizontal="right" vertical="top" wrapText="1"/>
    </xf>
    <xf numFmtId="0" fontId="123" fillId="0" borderId="77" xfId="0" applyFont="1" applyBorder="1"/>
    <xf numFmtId="3" fontId="125" fillId="98" borderId="75" xfId="0" applyNumberFormat="1" applyFont="1" applyFill="1" applyBorder="1" applyAlignment="1">
      <alignment horizontal="right" vertical="top" wrapText="1"/>
    </xf>
    <xf numFmtId="3" fontId="65" fillId="0" borderId="85" xfId="0" applyNumberFormat="1" applyFont="1" applyBorder="1" applyAlignment="1" applyProtection="1">
      <alignment horizontal="right" vertical="top" wrapText="1"/>
      <protection locked="0"/>
    </xf>
    <xf numFmtId="0" fontId="123" fillId="90" borderId="65" xfId="0" applyFont="1" applyFill="1" applyBorder="1"/>
    <xf numFmtId="3" fontId="123" fillId="90" borderId="0" xfId="0" applyNumberFormat="1" applyFont="1" applyFill="1" applyBorder="1" applyAlignment="1">
      <alignment horizontal="right" vertical="top" wrapText="1"/>
    </xf>
    <xf numFmtId="3" fontId="123" fillId="90" borderId="65" xfId="0" applyNumberFormat="1" applyFont="1" applyFill="1" applyBorder="1" applyAlignment="1">
      <alignment horizontal="right" vertical="top" wrapText="1"/>
    </xf>
    <xf numFmtId="3" fontId="123" fillId="90" borderId="86" xfId="0" applyNumberFormat="1" applyFont="1" applyFill="1" applyBorder="1" applyAlignment="1">
      <alignment horizontal="right" vertical="top" wrapText="1"/>
    </xf>
    <xf numFmtId="3" fontId="123" fillId="90" borderId="69" xfId="0" applyNumberFormat="1" applyFont="1" applyFill="1" applyBorder="1" applyAlignment="1">
      <alignment horizontal="right" vertical="top" wrapText="1"/>
    </xf>
    <xf numFmtId="3" fontId="123" fillId="0" borderId="85" xfId="0" applyNumberFormat="1" applyFont="1" applyBorder="1" applyAlignment="1" applyProtection="1">
      <alignment horizontal="right" vertical="top" wrapText="1"/>
      <protection locked="0"/>
    </xf>
    <xf numFmtId="3" fontId="123" fillId="90" borderId="80" xfId="0" applyNumberFormat="1" applyFont="1" applyFill="1" applyBorder="1" applyAlignment="1">
      <alignment horizontal="right" vertical="top" wrapText="1"/>
    </xf>
    <xf numFmtId="0" fontId="123" fillId="90" borderId="80" xfId="0" applyFont="1" applyFill="1" applyBorder="1"/>
    <xf numFmtId="3" fontId="65" fillId="94" borderId="86" xfId="0" applyNumberFormat="1" applyFont="1" applyFill="1" applyBorder="1" applyAlignment="1">
      <alignment horizontal="right" vertical="top" wrapText="1"/>
    </xf>
    <xf numFmtId="3" fontId="65" fillId="0" borderId="64" xfId="0" applyNumberFormat="1" applyFont="1" applyBorder="1" applyAlignment="1" applyProtection="1">
      <alignment horizontal="right" vertical="top" wrapText="1"/>
    </xf>
    <xf numFmtId="3" fontId="65" fillId="0" borderId="63" xfId="0" applyNumberFormat="1" applyFont="1" applyBorder="1" applyAlignment="1" applyProtection="1">
      <alignment horizontal="right" vertical="top" wrapText="1"/>
    </xf>
    <xf numFmtId="0" fontId="65" fillId="0" borderId="63" xfId="0" applyFont="1" applyBorder="1" applyProtection="1"/>
    <xf numFmtId="0" fontId="65" fillId="0" borderId="63" xfId="0" applyFont="1" applyBorder="1"/>
    <xf numFmtId="3" fontId="65" fillId="0" borderId="64" xfId="0" applyNumberFormat="1" applyFont="1" applyBorder="1" applyAlignment="1">
      <alignment horizontal="right" vertical="top" wrapText="1"/>
    </xf>
    <xf numFmtId="0" fontId="65" fillId="0" borderId="64" xfId="0" applyFont="1" applyBorder="1"/>
    <xf numFmtId="3" fontId="65" fillId="94" borderId="63" xfId="0" applyNumberFormat="1" applyFont="1" applyFill="1" applyBorder="1" applyAlignment="1">
      <alignment horizontal="right" vertical="top" wrapText="1"/>
    </xf>
    <xf numFmtId="0" fontId="65" fillId="94" borderId="65" xfId="0" applyFont="1" applyFill="1" applyBorder="1"/>
    <xf numFmtId="3" fontId="65" fillId="94" borderId="0" xfId="0" applyNumberFormat="1" applyFont="1" applyFill="1" applyBorder="1" applyAlignment="1">
      <alignment horizontal="right" vertical="top" wrapText="1"/>
    </xf>
    <xf numFmtId="3" fontId="65" fillId="94" borderId="65" xfId="0" applyNumberFormat="1" applyFont="1" applyFill="1" applyBorder="1" applyAlignment="1">
      <alignment horizontal="right" vertical="top" wrapText="1"/>
    </xf>
    <xf numFmtId="0" fontId="65" fillId="94" borderId="63" xfId="0" applyFont="1" applyFill="1" applyBorder="1"/>
    <xf numFmtId="3" fontId="65" fillId="94" borderId="68" xfId="0" applyNumberFormat="1" applyFont="1" applyFill="1" applyBorder="1" applyAlignment="1">
      <alignment horizontal="right" vertical="top" wrapText="1"/>
    </xf>
    <xf numFmtId="3" fontId="65" fillId="94" borderId="69" xfId="0" applyNumberFormat="1" applyFont="1" applyFill="1" applyBorder="1" applyAlignment="1">
      <alignment horizontal="right" vertical="top" wrapText="1"/>
    </xf>
    <xf numFmtId="3" fontId="65" fillId="94" borderId="64" xfId="0" applyNumberFormat="1" applyFont="1" applyFill="1" applyBorder="1" applyAlignment="1">
      <alignment horizontal="right" vertical="top" wrapText="1"/>
    </xf>
    <xf numFmtId="0" fontId="65" fillId="94" borderId="64" xfId="0" applyFont="1" applyFill="1" applyBorder="1"/>
    <xf numFmtId="3" fontId="66" fillId="94" borderId="63" xfId="0" applyNumberFormat="1" applyFont="1" applyFill="1" applyBorder="1" applyAlignment="1">
      <alignment horizontal="right" vertical="top" wrapText="1"/>
    </xf>
    <xf numFmtId="3" fontId="65" fillId="0" borderId="63" xfId="0" applyNumberFormat="1" applyFont="1" applyBorder="1" applyAlignment="1">
      <alignment horizontal="right" vertical="top" wrapText="1"/>
    </xf>
    <xf numFmtId="3" fontId="65" fillId="26" borderId="63" xfId="0" applyNumberFormat="1" applyFont="1" applyFill="1" applyBorder="1" applyAlignment="1">
      <alignment horizontal="right" vertical="top" wrapText="1"/>
    </xf>
    <xf numFmtId="0" fontId="65" fillId="26" borderId="65" xfId="0" applyFont="1" applyFill="1" applyBorder="1"/>
    <xf numFmtId="3" fontId="65" fillId="26" borderId="65" xfId="0" applyNumberFormat="1" applyFont="1" applyFill="1" applyBorder="1" applyAlignment="1">
      <alignment horizontal="right" vertical="top" wrapText="1"/>
    </xf>
    <xf numFmtId="0" fontId="65" fillId="26" borderId="63" xfId="0" applyFont="1" applyFill="1" applyBorder="1"/>
    <xf numFmtId="3" fontId="65" fillId="26" borderId="68" xfId="0" applyNumberFormat="1" applyFont="1" applyFill="1" applyBorder="1" applyAlignment="1">
      <alignment horizontal="right" vertical="top" wrapText="1"/>
    </xf>
    <xf numFmtId="3" fontId="65" fillId="26" borderId="69" xfId="0" applyNumberFormat="1" applyFont="1" applyFill="1" applyBorder="1" applyAlignment="1">
      <alignment horizontal="right" vertical="top" wrapText="1"/>
    </xf>
    <xf numFmtId="3" fontId="65" fillId="26" borderId="64" xfId="0" applyNumberFormat="1" applyFont="1" applyFill="1" applyBorder="1" applyAlignment="1">
      <alignment horizontal="right" vertical="top" wrapText="1"/>
    </xf>
    <xf numFmtId="0" fontId="65" fillId="26" borderId="64" xfId="0" applyFont="1" applyFill="1" applyBorder="1"/>
    <xf numFmtId="3" fontId="66" fillId="26" borderId="63" xfId="0" applyNumberFormat="1" applyFont="1" applyFill="1" applyBorder="1" applyAlignment="1">
      <alignment horizontal="right" vertical="top" wrapText="1"/>
    </xf>
    <xf numFmtId="3" fontId="138" fillId="0" borderId="84" xfId="979" applyNumberFormat="1" applyFont="1" applyBorder="1" applyAlignment="1">
      <alignment horizontal="right" vertical="top" wrapText="1"/>
    </xf>
    <xf numFmtId="3" fontId="138" fillId="101" borderId="84" xfId="979" applyNumberFormat="1" applyFont="1" applyFill="1" applyBorder="1" applyAlignment="1">
      <alignment horizontal="right" vertical="top" wrapText="1"/>
    </xf>
    <xf numFmtId="0" fontId="138" fillId="0" borderId="84" xfId="979" applyFont="1" applyBorder="1" applyAlignment="1"/>
    <xf numFmtId="0" fontId="138" fillId="101" borderId="99" xfId="979" applyFont="1" applyFill="1" applyBorder="1"/>
    <xf numFmtId="0" fontId="138" fillId="0" borderId="84" xfId="979" applyFont="1" applyBorder="1"/>
    <xf numFmtId="3" fontId="138" fillId="101" borderId="0" xfId="979" applyNumberFormat="1" applyFont="1" applyFill="1" applyBorder="1" applyAlignment="1">
      <alignment horizontal="right" vertical="top" wrapText="1"/>
    </xf>
    <xf numFmtId="3" fontId="138" fillId="101" borderId="99" xfId="979" applyNumberFormat="1" applyFont="1" applyFill="1" applyBorder="1" applyAlignment="1">
      <alignment horizontal="right" vertical="top" wrapText="1"/>
    </xf>
    <xf numFmtId="0" fontId="138" fillId="101" borderId="84" xfId="979" applyFont="1" applyFill="1" applyBorder="1"/>
    <xf numFmtId="3" fontId="138" fillId="101" borderId="100" xfId="979" applyNumberFormat="1" applyFont="1" applyFill="1" applyBorder="1" applyAlignment="1">
      <alignment horizontal="right" vertical="top" wrapText="1"/>
    </xf>
    <xf numFmtId="3" fontId="138" fillId="101" borderId="101" xfId="979" applyNumberFormat="1" applyFont="1" applyFill="1" applyBorder="1" applyAlignment="1">
      <alignment horizontal="right" vertical="top" wrapText="1"/>
    </xf>
    <xf numFmtId="3" fontId="138" fillId="0" borderId="98" xfId="979" applyNumberFormat="1" applyFont="1" applyBorder="1" applyAlignment="1">
      <alignment horizontal="right" vertical="top" wrapText="1"/>
    </xf>
    <xf numFmtId="3" fontId="138" fillId="101" borderId="98" xfId="979" applyNumberFormat="1" applyFont="1" applyFill="1" applyBorder="1" applyAlignment="1">
      <alignment horizontal="right" vertical="top" wrapText="1"/>
    </xf>
    <xf numFmtId="0" fontId="138" fillId="0" borderId="98" xfId="979" applyFont="1" applyBorder="1"/>
    <xf numFmtId="0" fontId="138" fillId="101" borderId="98" xfId="979" applyFont="1" applyFill="1" applyBorder="1"/>
    <xf numFmtId="3" fontId="139" fillId="101" borderId="84" xfId="979" applyNumberFormat="1" applyFont="1" applyFill="1" applyBorder="1" applyAlignment="1">
      <alignment horizontal="right" vertical="top" wrapText="1"/>
    </xf>
    <xf numFmtId="0" fontId="11" fillId="0" borderId="18" xfId="0" applyFont="1" applyBorder="1"/>
    <xf numFmtId="0" fontId="65" fillId="0" borderId="63" xfId="0" applyFont="1" applyFill="1" applyBorder="1"/>
    <xf numFmtId="3" fontId="123" fillId="95" borderId="86" xfId="0" applyNumberFormat="1" applyFont="1" applyFill="1" applyBorder="1" applyAlignment="1">
      <alignment horizontal="right" vertical="top" wrapText="1"/>
    </xf>
    <xf numFmtId="3" fontId="123" fillId="95" borderId="102" xfId="0" applyNumberFormat="1" applyFont="1" applyFill="1" applyBorder="1" applyAlignment="1">
      <alignment horizontal="right" vertical="top" wrapText="1"/>
    </xf>
    <xf numFmtId="3" fontId="65" fillId="0" borderId="78" xfId="0" applyNumberFormat="1" applyFont="1" applyBorder="1" applyAlignment="1">
      <alignment horizontal="right" vertical="top" wrapText="1"/>
    </xf>
    <xf numFmtId="3" fontId="65" fillId="0" borderId="80" xfId="0" applyNumberFormat="1" applyFont="1" applyBorder="1" applyAlignment="1">
      <alignment horizontal="right" vertical="top" wrapText="1"/>
    </xf>
    <xf numFmtId="3" fontId="65" fillId="26" borderId="78" xfId="0" applyNumberFormat="1" applyFont="1" applyFill="1" applyBorder="1" applyAlignment="1">
      <alignment horizontal="right" vertical="top" wrapText="1"/>
    </xf>
    <xf numFmtId="0" fontId="65" fillId="26" borderId="79" xfId="0" applyFont="1" applyFill="1" applyBorder="1"/>
    <xf numFmtId="3" fontId="65" fillId="26" borderId="0" xfId="0" applyNumberFormat="1" applyFont="1" applyFill="1" applyBorder="1" applyAlignment="1">
      <alignment horizontal="right" vertical="top" wrapText="1"/>
    </xf>
    <xf numFmtId="3" fontId="65" fillId="26" borderId="79" xfId="0" applyNumberFormat="1" applyFont="1" applyFill="1" applyBorder="1" applyAlignment="1">
      <alignment horizontal="right" vertical="top" wrapText="1"/>
    </xf>
    <xf numFmtId="0" fontId="65" fillId="26" borderId="78" xfId="0" applyFont="1" applyFill="1" applyBorder="1"/>
    <xf numFmtId="3" fontId="65" fillId="26" borderId="86" xfId="0" applyNumberFormat="1" applyFont="1" applyFill="1" applyBorder="1" applyAlignment="1">
      <alignment horizontal="right" vertical="top" wrapText="1"/>
    </xf>
    <xf numFmtId="3" fontId="65" fillId="26" borderId="102" xfId="0" applyNumberFormat="1" applyFont="1" applyFill="1" applyBorder="1" applyAlignment="1">
      <alignment horizontal="right" vertical="top" wrapText="1"/>
    </xf>
    <xf numFmtId="3" fontId="65" fillId="26" borderId="80" xfId="0" applyNumberFormat="1" applyFont="1" applyFill="1" applyBorder="1" applyAlignment="1">
      <alignment horizontal="right" vertical="top" wrapText="1"/>
    </xf>
    <xf numFmtId="0" fontId="65" fillId="26" borderId="80" xfId="0" applyFont="1" applyFill="1" applyBorder="1"/>
    <xf numFmtId="3" fontId="66" fillId="26" borderId="78" xfId="0" applyNumberFormat="1" applyFont="1" applyFill="1" applyBorder="1" applyAlignment="1">
      <alignment horizontal="right" vertical="top" wrapText="1"/>
    </xf>
    <xf numFmtId="0" fontId="65" fillId="0" borderId="78" xfId="0" applyFont="1" applyBorder="1" applyProtection="1"/>
    <xf numFmtId="0" fontId="123" fillId="0" borderId="78" xfId="0" applyFont="1" applyBorder="1" applyProtection="1"/>
    <xf numFmtId="0" fontId="65" fillId="0" borderId="80" xfId="0" applyFont="1" applyBorder="1" applyProtection="1"/>
    <xf numFmtId="194" fontId="134" fillId="0" borderId="84" xfId="0" applyNumberFormat="1" applyFont="1" applyBorder="1" applyAlignment="1">
      <alignment horizontal="right" vertical="top" wrapText="1"/>
    </xf>
    <xf numFmtId="194" fontId="134" fillId="99" borderId="84" xfId="0" applyNumberFormat="1" applyFont="1" applyFill="1" applyBorder="1" applyAlignment="1">
      <alignment horizontal="right" vertical="top" wrapText="1"/>
    </xf>
    <xf numFmtId="0" fontId="134" fillId="0" borderId="84" xfId="0" applyFont="1" applyBorder="1"/>
    <xf numFmtId="0" fontId="134" fillId="99" borderId="99" xfId="0" applyFont="1" applyFill="1" applyBorder="1"/>
    <xf numFmtId="0" fontId="134" fillId="103" borderId="84" xfId="0" applyFont="1" applyFill="1" applyBorder="1"/>
    <xf numFmtId="194" fontId="134" fillId="99" borderId="0" xfId="0" applyNumberFormat="1" applyFont="1" applyFill="1" applyAlignment="1">
      <alignment horizontal="right" vertical="top" wrapText="1"/>
    </xf>
    <xf numFmtId="194" fontId="134" fillId="99" borderId="99" xfId="0" applyNumberFormat="1" applyFont="1" applyFill="1" applyBorder="1" applyAlignment="1">
      <alignment horizontal="right" vertical="top" wrapText="1"/>
    </xf>
    <xf numFmtId="0" fontId="134" fillId="99" borderId="84" xfId="0" applyFont="1" applyFill="1" applyBorder="1"/>
    <xf numFmtId="194" fontId="134" fillId="99" borderId="100" xfId="0" applyNumberFormat="1" applyFont="1" applyFill="1" applyBorder="1" applyAlignment="1">
      <alignment horizontal="right" vertical="top" wrapText="1"/>
    </xf>
    <xf numFmtId="194" fontId="134" fillId="99" borderId="101" xfId="0" applyNumberFormat="1" applyFont="1" applyFill="1" applyBorder="1" applyAlignment="1">
      <alignment horizontal="right" vertical="top" wrapText="1"/>
    </xf>
    <xf numFmtId="194" fontId="134" fillId="0" borderId="98" xfId="0" applyNumberFormat="1" applyFont="1" applyBorder="1" applyAlignment="1">
      <alignment horizontal="right" vertical="top" wrapText="1"/>
    </xf>
    <xf numFmtId="194" fontId="134" fillId="99" borderId="98" xfId="0" applyNumberFormat="1" applyFont="1" applyFill="1" applyBorder="1" applyAlignment="1">
      <alignment horizontal="right" vertical="top" wrapText="1"/>
    </xf>
    <xf numFmtId="0" fontId="134" fillId="0" borderId="98" xfId="0" applyFont="1" applyBorder="1"/>
    <xf numFmtId="0" fontId="134" fillId="99" borderId="98" xfId="0" applyFont="1" applyFill="1" applyBorder="1"/>
    <xf numFmtId="194" fontId="134" fillId="103" borderId="84" xfId="0" applyNumberFormat="1" applyFont="1" applyFill="1" applyBorder="1" applyAlignment="1">
      <alignment horizontal="right" vertical="top" wrapText="1"/>
    </xf>
    <xf numFmtId="194" fontId="140" fillId="99" borderId="84" xfId="0" applyNumberFormat="1" applyFont="1" applyFill="1" applyBorder="1" applyAlignment="1">
      <alignment horizontal="right" vertical="top" wrapText="1"/>
    </xf>
    <xf numFmtId="3" fontId="123" fillId="0" borderId="78" xfId="0" applyNumberFormat="1" applyFont="1" applyBorder="1" applyAlignment="1" applyProtection="1">
      <alignment horizontal="right" vertical="top" wrapText="1"/>
      <protection locked="0"/>
    </xf>
    <xf numFmtId="3" fontId="123" fillId="90" borderId="78" xfId="0" applyNumberFormat="1" applyFont="1" applyFill="1" applyBorder="1" applyAlignment="1">
      <alignment horizontal="right" vertical="top" wrapText="1"/>
    </xf>
    <xf numFmtId="0" fontId="123" fillId="0" borderId="78" xfId="0" applyFont="1" applyBorder="1" applyProtection="1">
      <protection locked="0"/>
    </xf>
    <xf numFmtId="0" fontId="123" fillId="90" borderId="79" xfId="0" applyFont="1" applyFill="1" applyBorder="1"/>
    <xf numFmtId="0" fontId="0" fillId="0" borderId="85" xfId="0" applyBorder="1" applyProtection="1">
      <protection locked="0"/>
    </xf>
    <xf numFmtId="3" fontId="123" fillId="90" borderId="79" xfId="0" applyNumberFormat="1" applyFont="1" applyFill="1" applyBorder="1" applyAlignment="1">
      <alignment horizontal="right" vertical="top" wrapText="1"/>
    </xf>
    <xf numFmtId="0" fontId="123" fillId="90" borderId="78" xfId="0" applyFont="1" applyFill="1" applyBorder="1"/>
    <xf numFmtId="3" fontId="123" fillId="90" borderId="102" xfId="0" applyNumberFormat="1" applyFont="1" applyFill="1" applyBorder="1" applyAlignment="1">
      <alignment horizontal="right" vertical="top" wrapText="1"/>
    </xf>
    <xf numFmtId="0" fontId="135" fillId="100" borderId="85" xfId="0" applyFont="1" applyFill="1" applyBorder="1" applyAlignment="1">
      <alignment horizontal="right"/>
    </xf>
    <xf numFmtId="3" fontId="125" fillId="90" borderId="78" xfId="0" applyNumberFormat="1" applyFont="1" applyFill="1" applyBorder="1" applyAlignment="1">
      <alignment horizontal="right" vertical="top" wrapText="1"/>
    </xf>
    <xf numFmtId="0" fontId="127" fillId="0" borderId="84" xfId="0" applyFont="1" applyBorder="1" applyProtection="1"/>
    <xf numFmtId="0" fontId="127" fillId="0" borderId="98" xfId="0" applyFont="1" applyBorder="1" applyProtection="1"/>
    <xf numFmtId="0" fontId="0" fillId="0" borderId="78" xfId="0" applyNumberFormat="1" applyBorder="1" applyProtection="1"/>
    <xf numFmtId="3" fontId="65" fillId="0" borderId="78" xfId="0" applyNumberFormat="1" applyFont="1" applyBorder="1" applyAlignment="1" applyProtection="1">
      <alignment horizontal="right" vertical="top" wrapText="1"/>
    </xf>
    <xf numFmtId="3" fontId="65" fillId="94" borderId="78" xfId="0" applyNumberFormat="1" applyFont="1" applyFill="1" applyBorder="1" applyAlignment="1">
      <alignment horizontal="right" vertical="top" wrapText="1"/>
    </xf>
    <xf numFmtId="0" fontId="65" fillId="94" borderId="79" xfId="0" applyFont="1" applyFill="1" applyBorder="1"/>
    <xf numFmtId="3" fontId="65" fillId="94" borderId="79" xfId="0" applyNumberFormat="1" applyFont="1" applyFill="1" applyBorder="1" applyAlignment="1">
      <alignment horizontal="right" vertical="top" wrapText="1"/>
    </xf>
    <xf numFmtId="0" fontId="65" fillId="94" borderId="78" xfId="0" applyFont="1" applyFill="1" applyBorder="1"/>
    <xf numFmtId="3" fontId="65" fillId="94" borderId="102" xfId="0" applyNumberFormat="1" applyFont="1" applyFill="1" applyBorder="1" applyAlignment="1">
      <alignment horizontal="right" vertical="top" wrapText="1"/>
    </xf>
    <xf numFmtId="3" fontId="65" fillId="94" borderId="80" xfId="0" applyNumberFormat="1" applyFont="1" applyFill="1" applyBorder="1" applyAlignment="1">
      <alignment horizontal="right" vertical="top" wrapText="1"/>
    </xf>
    <xf numFmtId="0" fontId="65" fillId="94" borderId="80" xfId="0" applyFont="1" applyFill="1" applyBorder="1"/>
    <xf numFmtId="3" fontId="66" fillId="94" borderId="78" xfId="0" applyNumberFormat="1" applyFont="1" applyFill="1" applyBorder="1" applyAlignment="1">
      <alignment horizontal="right" vertical="top" wrapText="1"/>
    </xf>
    <xf numFmtId="3" fontId="66" fillId="26" borderId="78" xfId="234" applyNumberFormat="1" applyFont="1" applyFill="1" applyBorder="1" applyAlignment="1">
      <alignment horizontal="right" vertical="top" wrapText="1"/>
    </xf>
    <xf numFmtId="3" fontId="65" fillId="0" borderId="78" xfId="234" applyNumberFormat="1" applyFont="1" applyBorder="1" applyAlignment="1">
      <alignment horizontal="right" vertical="top" wrapText="1"/>
    </xf>
    <xf numFmtId="3" fontId="65" fillId="26" borderId="78" xfId="234" applyNumberFormat="1" applyFont="1" applyFill="1" applyBorder="1" applyAlignment="1">
      <alignment horizontal="right" vertical="top" wrapText="1"/>
    </xf>
    <xf numFmtId="0" fontId="65" fillId="26" borderId="80" xfId="234" applyFont="1" applyFill="1" applyBorder="1"/>
    <xf numFmtId="3" fontId="65" fillId="26" borderId="80" xfId="234" applyNumberFormat="1" applyFont="1" applyFill="1" applyBorder="1" applyAlignment="1">
      <alignment horizontal="right" vertical="top" wrapText="1"/>
    </xf>
    <xf numFmtId="3" fontId="65" fillId="0" borderId="80" xfId="234" applyNumberFormat="1" applyFont="1" applyBorder="1" applyAlignment="1">
      <alignment horizontal="right" vertical="top" wrapText="1"/>
    </xf>
    <xf numFmtId="0" fontId="65" fillId="0" borderId="78" xfId="234" applyFont="1" applyBorder="1"/>
    <xf numFmtId="0" fontId="65" fillId="26" borderId="78" xfId="234" applyFont="1" applyFill="1" applyBorder="1"/>
    <xf numFmtId="3" fontId="65" fillId="26" borderId="79" xfId="234" applyNumberFormat="1" applyFont="1" applyFill="1" applyBorder="1" applyAlignment="1">
      <alignment horizontal="right" vertical="top" wrapText="1"/>
    </xf>
    <xf numFmtId="3" fontId="65" fillId="26" borderId="0" xfId="234" applyNumberFormat="1" applyFont="1" applyFill="1" applyBorder="1" applyAlignment="1">
      <alignment horizontal="right" vertical="top" wrapText="1"/>
    </xf>
    <xf numFmtId="3" fontId="65" fillId="26" borderId="102" xfId="234" applyNumberFormat="1" applyFont="1" applyFill="1" applyBorder="1" applyAlignment="1">
      <alignment horizontal="right" vertical="top" wrapText="1"/>
    </xf>
    <xf numFmtId="3" fontId="65" fillId="26" borderId="86" xfId="234" applyNumberFormat="1" applyFont="1" applyFill="1" applyBorder="1" applyAlignment="1">
      <alignment horizontal="right" vertical="top" wrapText="1"/>
    </xf>
    <xf numFmtId="0" fontId="65" fillId="26" borderId="79" xfId="234" applyFont="1" applyFill="1" applyBorder="1"/>
    <xf numFmtId="3" fontId="65" fillId="0" borderId="78" xfId="234" applyNumberFormat="1" applyFont="1" applyBorder="1" applyAlignment="1" applyProtection="1">
      <alignment horizontal="right" vertical="top" wrapText="1"/>
    </xf>
    <xf numFmtId="0" fontId="65" fillId="0" borderId="78" xfId="234" applyFont="1" applyBorder="1" applyProtection="1"/>
    <xf numFmtId="0" fontId="65" fillId="24" borderId="64" xfId="0" applyFont="1" applyFill="1" applyBorder="1" applyAlignment="1">
      <alignment horizontal="center"/>
    </xf>
    <xf numFmtId="0" fontId="65" fillId="24" borderId="63" xfId="0" applyFont="1" applyFill="1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136" fillId="0" borderId="63" xfId="0" applyFont="1" applyBorder="1" applyAlignment="1">
      <alignment horizontal="center" vertical="center"/>
    </xf>
    <xf numFmtId="3" fontId="65" fillId="0" borderId="63" xfId="0" applyNumberFormat="1" applyFont="1" applyBorder="1" applyAlignment="1">
      <alignment horizontal="center" vertical="top" wrapText="1"/>
    </xf>
    <xf numFmtId="3" fontId="66" fillId="24" borderId="63" xfId="0" applyNumberFormat="1" applyFont="1" applyFill="1" applyBorder="1" applyAlignment="1">
      <alignment horizontal="center" vertical="top" wrapText="1"/>
    </xf>
    <xf numFmtId="0" fontId="0" fillId="24" borderId="63" xfId="0" applyFill="1" applyBorder="1" applyAlignment="1">
      <alignment horizontal="center" vertical="center"/>
    </xf>
    <xf numFmtId="3" fontId="65" fillId="24" borderId="63" xfId="0" applyNumberFormat="1" applyFont="1" applyFill="1" applyBorder="1" applyAlignment="1">
      <alignment horizontal="center" vertical="top" wrapText="1"/>
    </xf>
    <xf numFmtId="3" fontId="65" fillId="24" borderId="65" xfId="0" applyNumberFormat="1" applyFont="1" applyFill="1" applyBorder="1" applyAlignment="1">
      <alignment horizontal="center" vertical="top" wrapText="1"/>
    </xf>
    <xf numFmtId="3" fontId="65" fillId="24" borderId="86" xfId="0" applyNumberFormat="1" applyFont="1" applyFill="1" applyBorder="1" applyAlignment="1">
      <alignment horizontal="center" vertical="top" wrapText="1"/>
    </xf>
    <xf numFmtId="3" fontId="65" fillId="24" borderId="69" xfId="0" applyNumberFormat="1" applyFont="1" applyFill="1" applyBorder="1" applyAlignment="1">
      <alignment horizontal="center" vertical="top" wrapText="1"/>
    </xf>
    <xf numFmtId="3" fontId="65" fillId="24" borderId="0" xfId="0" applyNumberFormat="1" applyFont="1" applyFill="1" applyBorder="1" applyAlignment="1">
      <alignment horizontal="center" vertical="top" wrapText="1"/>
    </xf>
    <xf numFmtId="3" fontId="65" fillId="24" borderId="64" xfId="0" applyNumberFormat="1" applyFont="1" applyFill="1" applyBorder="1" applyAlignment="1">
      <alignment horizontal="center" vertical="top" wrapText="1"/>
    </xf>
    <xf numFmtId="0" fontId="65" fillId="24" borderId="65" xfId="0" applyFont="1" applyFill="1" applyBorder="1" applyAlignment="1">
      <alignment horizontal="center"/>
    </xf>
    <xf numFmtId="0" fontId="68" fillId="24" borderId="17" xfId="0" applyFont="1" applyFill="1" applyBorder="1" applyAlignment="1">
      <alignment horizontal="center" vertical="center" wrapText="1"/>
    </xf>
    <xf numFmtId="0" fontId="68" fillId="28" borderId="25" xfId="0" applyFont="1" applyFill="1" applyBorder="1" applyAlignment="1">
      <alignment horizontal="center" vertical="center" wrapText="1"/>
    </xf>
    <xf numFmtId="0" fontId="68" fillId="28" borderId="27" xfId="0" applyFont="1" applyFill="1" applyBorder="1" applyAlignment="1">
      <alignment horizontal="center" vertical="center" wrapText="1"/>
    </xf>
    <xf numFmtId="0" fontId="68" fillId="28" borderId="28" xfId="0" applyFont="1" applyFill="1" applyBorder="1" applyAlignment="1">
      <alignment horizontal="center" vertical="center" wrapText="1"/>
    </xf>
    <xf numFmtId="0" fontId="68" fillId="30" borderId="25" xfId="0" applyFont="1" applyFill="1" applyBorder="1" applyAlignment="1">
      <alignment horizontal="center" vertical="center" wrapText="1"/>
    </xf>
    <xf numFmtId="0" fontId="68" fillId="30" borderId="27" xfId="0" applyFont="1" applyFill="1" applyBorder="1" applyAlignment="1">
      <alignment horizontal="center" vertical="center" wrapText="1"/>
    </xf>
    <xf numFmtId="0" fontId="68" fillId="33" borderId="17" xfId="0" applyFont="1" applyFill="1" applyBorder="1" applyAlignment="1">
      <alignment horizontal="center" vertical="center" wrapText="1"/>
    </xf>
    <xf numFmtId="0" fontId="65" fillId="24" borderId="17" xfId="0" applyFont="1" applyFill="1" applyBorder="1" applyAlignment="1">
      <alignment horizontal="center" vertical="center" wrapText="1"/>
    </xf>
    <xf numFmtId="0" fontId="68" fillId="31" borderId="25" xfId="0" applyFont="1" applyFill="1" applyBorder="1" applyAlignment="1">
      <alignment horizontal="center" vertical="center" wrapText="1"/>
    </xf>
    <xf numFmtId="0" fontId="68" fillId="31" borderId="27" xfId="0" applyFont="1" applyFill="1" applyBorder="1" applyAlignment="1">
      <alignment horizontal="center" vertical="center" wrapText="1"/>
    </xf>
    <xf numFmtId="0" fontId="68" fillId="31" borderId="28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24" borderId="17" xfId="0" applyFont="1" applyFill="1" applyBorder="1" applyAlignment="1">
      <alignment horizontal="center" wrapText="1"/>
    </xf>
    <xf numFmtId="0" fontId="65" fillId="24" borderId="63" xfId="0" applyFont="1" applyFill="1" applyBorder="1" applyAlignment="1">
      <alignment horizontal="center" vertical="center" wrapText="1"/>
    </xf>
    <xf numFmtId="0" fontId="65" fillId="24" borderId="65" xfId="0" applyFont="1" applyFill="1" applyBorder="1" applyAlignment="1">
      <alignment horizontal="center" wrapText="1"/>
    </xf>
    <xf numFmtId="0" fontId="65" fillId="24" borderId="66" xfId="0" applyFont="1" applyFill="1" applyBorder="1" applyAlignment="1">
      <alignment horizontal="center" wrapText="1"/>
    </xf>
    <xf numFmtId="0" fontId="65" fillId="24" borderId="67" xfId="0" applyFont="1" applyFill="1" applyBorder="1" applyAlignment="1">
      <alignment horizontal="center" wrapText="1"/>
    </xf>
    <xf numFmtId="0" fontId="65" fillId="24" borderId="17" xfId="0" applyFont="1" applyFill="1" applyBorder="1" applyAlignment="1">
      <alignment horizontal="center" wrapText="1"/>
    </xf>
    <xf numFmtId="0" fontId="67" fillId="25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65" fillId="24" borderId="63" xfId="0" applyFont="1" applyFill="1" applyBorder="1" applyAlignment="1">
      <alignment horizontal="center" wrapText="1"/>
    </xf>
    <xf numFmtId="0" fontId="66" fillId="24" borderId="63" xfId="0" applyFont="1" applyFill="1" applyBorder="1" applyAlignment="1">
      <alignment horizontal="center" wrapText="1"/>
    </xf>
    <xf numFmtId="0" fontId="123" fillId="89" borderId="65" xfId="0" applyFont="1" applyFill="1" applyBorder="1" applyAlignment="1">
      <alignment horizontal="center" wrapText="1"/>
    </xf>
    <xf numFmtId="0" fontId="123" fillId="89" borderId="63" xfId="0" applyFont="1" applyFill="1" applyBorder="1" applyAlignment="1">
      <alignment horizontal="center" wrapText="1"/>
    </xf>
    <xf numFmtId="0" fontId="124" fillId="88" borderId="0" xfId="0" applyFont="1" applyFill="1" applyBorder="1" applyAlignment="1">
      <alignment horizontal="left"/>
    </xf>
    <xf numFmtId="0" fontId="123" fillId="0" borderId="0" xfId="0" applyFont="1" applyBorder="1" applyAlignment="1">
      <alignment horizontal="left"/>
    </xf>
    <xf numFmtId="0" fontId="125" fillId="89" borderId="63" xfId="0" applyFont="1" applyFill="1" applyBorder="1" applyAlignment="1">
      <alignment horizontal="center" wrapText="1"/>
    </xf>
    <xf numFmtId="0" fontId="125" fillId="0" borderId="0" xfId="0" applyFont="1" applyBorder="1" applyAlignment="1">
      <alignment horizontal="center"/>
    </xf>
    <xf numFmtId="0" fontId="123" fillId="89" borderId="63" xfId="0" applyFont="1" applyFill="1" applyBorder="1" applyAlignment="1">
      <alignment horizontal="center" vertical="center" wrapText="1"/>
    </xf>
    <xf numFmtId="0" fontId="124" fillId="91" borderId="0" xfId="0" applyFont="1" applyFill="1" applyBorder="1" applyAlignment="1">
      <alignment horizontal="left"/>
    </xf>
    <xf numFmtId="0" fontId="125" fillId="92" borderId="65" xfId="0" applyFont="1" applyFill="1" applyBorder="1" applyAlignment="1">
      <alignment horizontal="center" wrapText="1"/>
    </xf>
    <xf numFmtId="0" fontId="125" fillId="92" borderId="66" xfId="0" applyFont="1" applyFill="1" applyBorder="1" applyAlignment="1">
      <alignment horizontal="center" wrapText="1"/>
    </xf>
    <xf numFmtId="0" fontId="125" fillId="92" borderId="67" xfId="0" applyFont="1" applyFill="1" applyBorder="1" applyAlignment="1">
      <alignment horizontal="center" wrapText="1"/>
    </xf>
    <xf numFmtId="0" fontId="123" fillId="92" borderId="71" xfId="0" applyFont="1" applyFill="1" applyBorder="1" applyAlignment="1">
      <alignment horizontal="center" vertical="center" wrapText="1"/>
    </xf>
    <xf numFmtId="0" fontId="123" fillId="92" borderId="70" xfId="0" applyFont="1" applyFill="1" applyBorder="1" applyAlignment="1">
      <alignment horizontal="center" vertical="center" wrapText="1"/>
    </xf>
    <xf numFmtId="0" fontId="123" fillId="92" borderId="72" xfId="0" applyFont="1" applyFill="1" applyBorder="1" applyAlignment="1">
      <alignment horizontal="center" vertical="center" wrapText="1"/>
    </xf>
    <xf numFmtId="0" fontId="123" fillId="92" borderId="26" xfId="0" applyFont="1" applyFill="1" applyBorder="1" applyAlignment="1">
      <alignment horizontal="center" vertical="center" wrapText="1"/>
    </xf>
    <xf numFmtId="0" fontId="123" fillId="92" borderId="0" xfId="0" applyFont="1" applyFill="1" applyBorder="1" applyAlignment="1">
      <alignment horizontal="center" vertical="center" wrapText="1"/>
    </xf>
    <xf numFmtId="0" fontId="123" fillId="92" borderId="29" xfId="0" applyFont="1" applyFill="1" applyBorder="1" applyAlignment="1">
      <alignment horizontal="center" vertical="center" wrapText="1"/>
    </xf>
    <xf numFmtId="0" fontId="123" fillId="92" borderId="73" xfId="0" applyFont="1" applyFill="1" applyBorder="1" applyAlignment="1">
      <alignment horizontal="center" vertical="center" wrapText="1"/>
    </xf>
    <xf numFmtId="0" fontId="123" fillId="92" borderId="74" xfId="0" applyFont="1" applyFill="1" applyBorder="1" applyAlignment="1">
      <alignment horizontal="center" vertical="center" wrapText="1"/>
    </xf>
    <xf numFmtId="0" fontId="123" fillId="92" borderId="32" xfId="0" applyFont="1" applyFill="1" applyBorder="1" applyAlignment="1">
      <alignment horizontal="center" vertical="center" wrapText="1"/>
    </xf>
    <xf numFmtId="0" fontId="123" fillId="92" borderId="65" xfId="0" applyFont="1" applyFill="1" applyBorder="1" applyAlignment="1">
      <alignment horizontal="center" vertical="center" wrapText="1"/>
    </xf>
    <xf numFmtId="0" fontId="123" fillId="92" borderId="66" xfId="0" applyFont="1" applyFill="1" applyBorder="1" applyAlignment="1">
      <alignment horizontal="center" vertical="center" wrapText="1"/>
    </xf>
    <xf numFmtId="0" fontId="123" fillId="92" borderId="67" xfId="0" applyFont="1" applyFill="1" applyBorder="1" applyAlignment="1">
      <alignment horizontal="center" vertical="center" wrapText="1"/>
    </xf>
    <xf numFmtId="0" fontId="123" fillId="92" borderId="64" xfId="0" applyFont="1" applyFill="1" applyBorder="1" applyAlignment="1">
      <alignment horizontal="center" vertical="center" wrapText="1"/>
    </xf>
    <xf numFmtId="0" fontId="123" fillId="92" borderId="18" xfId="0" applyFont="1" applyFill="1" applyBorder="1" applyAlignment="1">
      <alignment horizontal="center" vertical="center" wrapText="1"/>
    </xf>
    <xf numFmtId="0" fontId="123" fillId="92" borderId="65" xfId="0" applyFont="1" applyFill="1" applyBorder="1" applyAlignment="1">
      <alignment horizontal="center" wrapText="1"/>
    </xf>
    <xf numFmtId="0" fontId="123" fillId="92" borderId="66" xfId="0" applyFont="1" applyFill="1" applyBorder="1" applyAlignment="1">
      <alignment horizontal="center" wrapText="1"/>
    </xf>
    <xf numFmtId="0" fontId="123" fillId="92" borderId="67" xfId="0" applyFont="1" applyFill="1" applyBorder="1" applyAlignment="1">
      <alignment horizontal="center" wrapText="1"/>
    </xf>
    <xf numFmtId="0" fontId="126" fillId="25" borderId="0" xfId="0" applyFont="1" applyFill="1" applyAlignment="1">
      <alignment horizontal="left"/>
    </xf>
    <xf numFmtId="0" fontId="66" fillId="93" borderId="63" xfId="0" applyFont="1" applyFill="1" applyBorder="1" applyAlignment="1">
      <alignment horizontal="center" wrapText="1"/>
    </xf>
    <xf numFmtId="0" fontId="65" fillId="93" borderId="63" xfId="0" applyFont="1" applyFill="1" applyBorder="1" applyAlignment="1">
      <alignment horizontal="center" vertical="center" wrapText="1"/>
    </xf>
    <xf numFmtId="0" fontId="65" fillId="93" borderId="65" xfId="0" applyFont="1" applyFill="1" applyBorder="1" applyAlignment="1">
      <alignment horizontal="center" wrapText="1"/>
    </xf>
    <xf numFmtId="0" fontId="65" fillId="93" borderId="66" xfId="0" applyFont="1" applyFill="1" applyBorder="1" applyAlignment="1">
      <alignment horizontal="center" wrapText="1"/>
    </xf>
    <xf numFmtId="0" fontId="65" fillId="93" borderId="67" xfId="0" applyFont="1" applyFill="1" applyBorder="1" applyAlignment="1">
      <alignment horizontal="center" wrapText="1"/>
    </xf>
    <xf numFmtId="0" fontId="65" fillId="93" borderId="63" xfId="0" applyFont="1" applyFill="1" applyBorder="1" applyAlignment="1">
      <alignment horizontal="center" wrapText="1"/>
    </xf>
    <xf numFmtId="0" fontId="67" fillId="25" borderId="0" xfId="0" applyFont="1" applyFill="1" applyAlignment="1" applyProtection="1">
      <alignment horizontal="left"/>
    </xf>
    <xf numFmtId="0" fontId="65" fillId="24" borderId="25" xfId="0" applyFont="1" applyFill="1" applyBorder="1" applyAlignment="1">
      <alignment horizontal="center" wrapText="1"/>
    </xf>
    <xf numFmtId="0" fontId="65" fillId="24" borderId="27" xfId="0" applyFont="1" applyFill="1" applyBorder="1" applyAlignment="1">
      <alignment horizontal="center" wrapText="1"/>
    </xf>
    <xf numFmtId="0" fontId="65" fillId="24" borderId="28" xfId="0" applyFont="1" applyFill="1" applyBorder="1" applyAlignment="1">
      <alignment horizontal="center" wrapText="1"/>
    </xf>
    <xf numFmtId="0" fontId="11" fillId="102" borderId="78" xfId="234" quotePrefix="1" applyFont="1" applyFill="1" applyBorder="1" applyAlignment="1" applyProtection="1">
      <alignment horizontal="right"/>
      <protection locked="0"/>
    </xf>
    <xf numFmtId="0" fontId="11" fillId="26" borderId="78" xfId="234" quotePrefix="1" applyFont="1" applyFill="1" applyBorder="1" applyAlignment="1" applyProtection="1">
      <alignment horizontal="right"/>
      <protection locked="0"/>
    </xf>
    <xf numFmtId="0" fontId="11" fillId="0" borderId="78" xfId="0" applyFont="1" applyBorder="1"/>
    <xf numFmtId="0" fontId="11" fillId="0" borderId="78" xfId="234" quotePrefix="1" applyFont="1" applyFill="1" applyBorder="1" applyAlignment="1" applyProtection="1">
      <alignment horizontal="right"/>
      <protection locked="0"/>
    </xf>
    <xf numFmtId="0" fontId="11" fillId="0" borderId="78" xfId="0" applyFont="1" applyFill="1" applyBorder="1"/>
    <xf numFmtId="0" fontId="11" fillId="26" borderId="78" xfId="0" applyFont="1" applyFill="1" applyBorder="1" applyAlignment="1">
      <alignment horizontal="right"/>
    </xf>
    <xf numFmtId="0" fontId="11" fillId="0" borderId="78" xfId="234" applyFont="1" applyFill="1" applyBorder="1"/>
    <xf numFmtId="0" fontId="11" fillId="0" borderId="78" xfId="234" applyFont="1" applyFill="1" applyBorder="1" applyAlignment="1">
      <alignment horizontal="right"/>
    </xf>
    <xf numFmtId="0" fontId="11" fillId="0" borderId="78" xfId="234" applyFont="1" applyFill="1" applyBorder="1" applyAlignment="1" applyProtection="1">
      <alignment horizontal="right"/>
      <protection locked="0"/>
    </xf>
    <xf numFmtId="0" fontId="11" fillId="0" borderId="78" xfId="0" applyFont="1" applyFill="1" applyBorder="1" applyAlignment="1" applyProtection="1">
      <alignment horizontal="right"/>
    </xf>
    <xf numFmtId="1" fontId="11" fillId="26" borderId="78" xfId="980" applyNumberFormat="1" applyFont="1" applyFill="1" applyBorder="1" applyAlignment="1">
      <alignment horizontal="right"/>
    </xf>
    <xf numFmtId="0" fontId="68" fillId="26" borderId="78" xfId="0" applyFont="1" applyFill="1" applyBorder="1" applyAlignment="1" applyProtection="1">
      <alignment horizontal="right"/>
    </xf>
    <xf numFmtId="1" fontId="68" fillId="26" borderId="78" xfId="0" applyNumberFormat="1" applyFont="1" applyFill="1" applyBorder="1" applyAlignment="1" applyProtection="1">
      <alignment horizontal="right"/>
    </xf>
  </cellXfs>
  <cellStyles count="992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0let 3" xfId="944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1 3" xfId="943"/>
    <cellStyle name="Cabe‡alho 2" xfId="126"/>
    <cellStyle name="Cabe‡alho 2 2" xfId="563"/>
    <cellStyle name="Cabe‡alho 2 3" xfId="942"/>
    <cellStyle name="Cabeçalho 1" xfId="127"/>
    <cellStyle name="Cabeçalho 1 2" xfId="565"/>
    <cellStyle name="Cabeçalho 1 3" xfId="941"/>
    <cellStyle name="Cabeçalho 2" xfId="128"/>
    <cellStyle name="Cabeçalho 2 2" xfId="566"/>
    <cellStyle name="Cabeçalho 2 3" xfId="939"/>
    <cellStyle name="Calculation" xfId="129"/>
    <cellStyle name="Calculation 2" xfId="629"/>
    <cellStyle name="Calculation 3" xfId="654"/>
    <cellStyle name="Calculation 4" xfId="567"/>
    <cellStyle name="Calculation 5" xfId="910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2 5" xfId="912"/>
    <cellStyle name="Cálculo 2 3" xfId="628"/>
    <cellStyle name="Cálculo 2 4" xfId="653"/>
    <cellStyle name="Cálculo 2 5" xfId="568"/>
    <cellStyle name="Cálculo 2 6" xfId="911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3 5" xfId="913"/>
    <cellStyle name="Cálculo 4" xfId="134"/>
    <cellStyle name="Cálculo 4 2" xfId="625"/>
    <cellStyle name="Cálculo 4 3" xfId="650"/>
    <cellStyle name="Cálculo 4 4" xfId="571"/>
    <cellStyle name="Cálculo 4 5" xfId="914"/>
    <cellStyle name="Capítulo" xfId="135"/>
    <cellStyle name="Capítulo 2" xfId="572"/>
    <cellStyle name="Capítulo 3" xfId="938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2 3" xfId="935"/>
    <cellStyle name="Comma 3" xfId="150"/>
    <cellStyle name="Comma 3 2" xfId="589"/>
    <cellStyle name="Comma 3 3" xfId="934"/>
    <cellStyle name="Comma 4" xfId="587"/>
    <cellStyle name="Comma 5" xfId="807"/>
    <cellStyle name="Comma 6" xfId="809"/>
    <cellStyle name="Comma 7" xfId="936"/>
    <cellStyle name="Comma_Agenda" xfId="151"/>
    <cellStyle name="Comma0" xfId="152"/>
    <cellStyle name="Comma0 2" xfId="590"/>
    <cellStyle name="Comma0 3" xfId="933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a 3" xfId="932"/>
    <cellStyle name="Date" xfId="157"/>
    <cellStyle name="Date 2" xfId="593"/>
    <cellStyle name="Date 3" xfId="931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2 5" xfId="928"/>
    <cellStyle name="Entrada 2 3" xfId="585"/>
    <cellStyle name="Entrada 2 4" xfId="603"/>
    <cellStyle name="Entrada 2 5" xfId="620"/>
    <cellStyle name="Entrada 2 6" xfId="927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3 5" xfId="929"/>
    <cellStyle name="Entrada 4" xfId="194"/>
    <cellStyle name="Entrada 4 2" xfId="582"/>
    <cellStyle name="Entrada 4 3" xfId="600"/>
    <cellStyle name="Entrada 4 4" xfId="623"/>
    <cellStyle name="Entrada 4 5" xfId="930"/>
    <cellStyle name="Euro" xfId="195"/>
    <cellStyle name="Euro 2" xfId="196"/>
    <cellStyle name="Euro 2 2" xfId="630"/>
    <cellStyle name="Euro 2 3" xfId="925"/>
    <cellStyle name="Euro 3" xfId="624"/>
    <cellStyle name="Euro 4" xfId="926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m 3" xfId="924"/>
    <cellStyle name="Fixed" xfId="200"/>
    <cellStyle name="Fixed 2" xfId="746"/>
    <cellStyle name="Fixed 3" xfId="923"/>
    <cellStyle name="Fixo" xfId="201"/>
    <cellStyle name="Fixo 2" xfId="633"/>
    <cellStyle name="Fixo 3" xfId="922"/>
    <cellStyle name="Fonte" xfId="202"/>
    <cellStyle name="Fonte 2" xfId="634"/>
    <cellStyle name="Fonte 3" xfId="921"/>
    <cellStyle name="Good" xfId="203"/>
    <cellStyle name="Good 2" xfId="635"/>
    <cellStyle name="Heading" xfId="636"/>
    <cellStyle name="Heading 1" xfId="204"/>
    <cellStyle name="Heading 1 2" xfId="637"/>
    <cellStyle name="Heading 1 3" xfId="919"/>
    <cellStyle name="Heading 2" xfId="205"/>
    <cellStyle name="Heading 2 2" xfId="638"/>
    <cellStyle name="Heading 2 3" xfId="918"/>
    <cellStyle name="Heading 3" xfId="206"/>
    <cellStyle name="Heading 3 2" xfId="639"/>
    <cellStyle name="Heading 3 3" xfId="917"/>
    <cellStyle name="Heading 4" xfId="207"/>
    <cellStyle name="Heading 4 2" xfId="640"/>
    <cellStyle name="Heading 5" xfId="920"/>
    <cellStyle name="Heading1" xfId="642"/>
    <cellStyle name="Heading1 2" xfId="916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definido 3" xfId="915"/>
    <cellStyle name="Input" xfId="214"/>
    <cellStyle name="Input 2" xfId="564"/>
    <cellStyle name="Input 3" xfId="581"/>
    <cellStyle name="Input 4" xfId="648"/>
    <cellStyle name="Input 5" xfId="937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 2 3" xfId="909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0 3" xfId="908"/>
    <cellStyle name="Normal 11" xfId="229"/>
    <cellStyle name="Normal 11 2" xfId="664"/>
    <cellStyle name="Normal 11 3" xfId="907"/>
    <cellStyle name="Normal 12" xfId="230"/>
    <cellStyle name="Normal 12 2" xfId="665"/>
    <cellStyle name="Normal 12 3" xfId="906"/>
    <cellStyle name="Normal 13" xfId="231"/>
    <cellStyle name="Normal 13 2" xfId="666"/>
    <cellStyle name="Normal 13 3" xfId="905"/>
    <cellStyle name="Normal 14" xfId="232"/>
    <cellStyle name="Normal 14 2" xfId="667"/>
    <cellStyle name="Normal 14 2 2" xfId="987"/>
    <cellStyle name="Normal 14 3" xfId="904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18" xfId="827"/>
    <cellStyle name="Normal 19" xfId="961"/>
    <cellStyle name="Normal 2" xfId="233"/>
    <cellStyle name="Normal 2 10" xfId="386"/>
    <cellStyle name="Normal 2 10 2" xfId="975"/>
    <cellStyle name="Normal 2 11" xfId="619"/>
    <cellStyle name="Normal 2 12" xfId="668"/>
    <cellStyle name="Normal 2 13" xfId="806"/>
    <cellStyle name="Normal 2 14" xfId="828"/>
    <cellStyle name="Normal 2 15" xfId="940"/>
    <cellStyle name="Normal 2 16" xfId="903"/>
    <cellStyle name="Normal 2 17" xfId="981"/>
    <cellStyle name="Normal 2 18" xfId="989"/>
    <cellStyle name="Normal 2 2" xfId="234"/>
    <cellStyle name="Normal 2 2 2" xfId="669"/>
    <cellStyle name="Normal 2 2 3" xfId="902"/>
    <cellStyle name="Normal 2 3" xfId="235"/>
    <cellStyle name="Normal 2 3 2" xfId="236"/>
    <cellStyle name="Normal 2 3 2 2" xfId="671"/>
    <cellStyle name="Normal 2 3 2 3" xfId="900"/>
    <cellStyle name="Normal 2 3 3" xfId="670"/>
    <cellStyle name="Normal 2 3 4" xfId="901"/>
    <cellStyle name="Normal 2 3_00_Decisão Anexo V 2015_MEMORIAL_Oficial SOF" xfId="237"/>
    <cellStyle name="Normal 2 4" xfId="238"/>
    <cellStyle name="Normal 2 4 2" xfId="672"/>
    <cellStyle name="Normal 2 4 3" xfId="899"/>
    <cellStyle name="Normal 2 5" xfId="239"/>
    <cellStyle name="Normal 2 5 2" xfId="673"/>
    <cellStyle name="Normal 2 5 3" xfId="898"/>
    <cellStyle name="Normal 2 6" xfId="240"/>
    <cellStyle name="Normal 2 6 2" xfId="674"/>
    <cellStyle name="Normal 2 6 3" xfId="897"/>
    <cellStyle name="Normal 2 7" xfId="241"/>
    <cellStyle name="Normal 2 7 2" xfId="675"/>
    <cellStyle name="Normal 2 7 3" xfId="896"/>
    <cellStyle name="Normal 2 8" xfId="387"/>
    <cellStyle name="Normal 2 8 2" xfId="808"/>
    <cellStyle name="Normal 2 8 3" xfId="976"/>
    <cellStyle name="Normal 2 9" xfId="385"/>
    <cellStyle name="Normal 2 9 2" xfId="817"/>
    <cellStyle name="Normal 2 9 3" xfId="974"/>
    <cellStyle name="Normal 2_00_Decisão Anexo V 2015_MEMORIAL_Oficial SOF" xfId="242"/>
    <cellStyle name="Normal 20" xfId="979"/>
    <cellStyle name="Normal 21" xfId="984"/>
    <cellStyle name="Normal 3" xfId="243"/>
    <cellStyle name="Normal 3 2" xfId="244"/>
    <cellStyle name="Normal 3 2 2" xfId="677"/>
    <cellStyle name="Normal 3 2 3" xfId="894"/>
    <cellStyle name="Normal 3 2 4" xfId="985"/>
    <cellStyle name="Normal 3 3" xfId="676"/>
    <cellStyle name="Normal 3 4" xfId="829"/>
    <cellStyle name="Normal 3 5" xfId="895"/>
    <cellStyle name="Normal 3_05_Impactos_Demais PLs_2013_Dados CNJ de jul-12" xfId="245"/>
    <cellStyle name="Normal 4" xfId="246"/>
    <cellStyle name="Normal 4 2" xfId="678"/>
    <cellStyle name="Normal 4 3" xfId="893"/>
    <cellStyle name="Normal 4 4" xfId="986"/>
    <cellStyle name="Normal 5" xfId="247"/>
    <cellStyle name="Normal 5 2" xfId="679"/>
    <cellStyle name="Normal 5 3" xfId="892"/>
    <cellStyle name="Normal 6" xfId="248"/>
    <cellStyle name="Normal 6 2" xfId="680"/>
    <cellStyle name="Normal 6 3" xfId="891"/>
    <cellStyle name="Normal 7" xfId="249"/>
    <cellStyle name="Normal 7 2" xfId="681"/>
    <cellStyle name="Normal 7 3" xfId="890"/>
    <cellStyle name="Normal 8" xfId="250"/>
    <cellStyle name="Normal 8 2" xfId="682"/>
    <cellStyle name="Normal 8 3" xfId="889"/>
    <cellStyle name="Normal 9" xfId="251"/>
    <cellStyle name="Normal 9 2" xfId="683"/>
    <cellStyle name="Normal 9 3" xfId="888"/>
    <cellStyle name="Nota 2" xfId="252"/>
    <cellStyle name="Nota 2 2" xfId="253"/>
    <cellStyle name="Nota 2 2 2" xfId="534"/>
    <cellStyle name="Nota 2 2 3" xfId="549"/>
    <cellStyle name="Nota 2 2 4" xfId="685"/>
    <cellStyle name="Nota 2 2 5" xfId="946"/>
    <cellStyle name="Nota 2 2 6" xfId="886"/>
    <cellStyle name="Nota 2 3" xfId="535"/>
    <cellStyle name="Nota 2 4" xfId="550"/>
    <cellStyle name="Nota 2 5" xfId="684"/>
    <cellStyle name="Nota 2 6" xfId="945"/>
    <cellStyle name="Nota 2 7" xfId="887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3 5" xfId="947"/>
    <cellStyle name="Nota 3 6" xfId="885"/>
    <cellStyle name="Nota 4" xfId="256"/>
    <cellStyle name="Nota 4 2" xfId="532"/>
    <cellStyle name="Nota 4 3" xfId="547"/>
    <cellStyle name="Nota 4 4" xfId="687"/>
    <cellStyle name="Nota 4 5" xfId="948"/>
    <cellStyle name="Nota 4 6" xfId="884"/>
    <cellStyle name="Nota 5" xfId="815"/>
    <cellStyle name="Nota 6" xfId="819"/>
    <cellStyle name="Note" xfId="257"/>
    <cellStyle name="Note 2" xfId="531"/>
    <cellStyle name="Note 3" xfId="546"/>
    <cellStyle name="Note 4" xfId="688"/>
    <cellStyle name="Note 5" xfId="949"/>
    <cellStyle name="Note 6" xfId="883"/>
    <cellStyle name="Output" xfId="258"/>
    <cellStyle name="Output 2" xfId="530"/>
    <cellStyle name="Output 3" xfId="545"/>
    <cellStyle name="Output 4" xfId="689"/>
    <cellStyle name="Output 5" xfId="950"/>
    <cellStyle name="Percent_Agenda" xfId="259"/>
    <cellStyle name="Percentual" xfId="260"/>
    <cellStyle name="Percentual 2" xfId="690"/>
    <cellStyle name="Ponto" xfId="261"/>
    <cellStyle name="Ponto 2" xfId="691"/>
    <cellStyle name="Porcentagem" xfId="980" builtinId="5"/>
    <cellStyle name="Porcentagem 10" xfId="262"/>
    <cellStyle name="Porcentagem 10 2" xfId="692"/>
    <cellStyle name="Porcentagem 10 3" xfId="882"/>
    <cellStyle name="Porcentagem 11" xfId="822"/>
    <cellStyle name="Porcentagem 12" xfId="824"/>
    <cellStyle name="Porcentagem 13" xfId="826"/>
    <cellStyle name="Porcentagem 2" xfId="263"/>
    <cellStyle name="Porcentagem 2 10" xfId="990"/>
    <cellStyle name="Porcentagem 2 2" xfId="264"/>
    <cellStyle name="Porcentagem 2 2 2" xfId="694"/>
    <cellStyle name="Porcentagem 2 2 3" xfId="880"/>
    <cellStyle name="Porcentagem 2 3" xfId="265"/>
    <cellStyle name="Porcentagem 2 3 2" xfId="695"/>
    <cellStyle name="Porcentagem 2 3 3" xfId="879"/>
    <cellStyle name="Porcentagem 2 4" xfId="388"/>
    <cellStyle name="Porcentagem 2 4 2" xfId="818"/>
    <cellStyle name="Porcentagem 2 4 3" xfId="823"/>
    <cellStyle name="Porcentagem 2 4 4" xfId="977"/>
    <cellStyle name="Porcentagem 2 5" xfId="641"/>
    <cellStyle name="Porcentagem 2 6" xfId="693"/>
    <cellStyle name="Porcentagem 2 7" xfId="951"/>
    <cellStyle name="Porcentagem 2 8" xfId="881"/>
    <cellStyle name="Porcentagem 2 9" xfId="982"/>
    <cellStyle name="Porcentagem 2_FCDF 2014_2ª Versão" xfId="266"/>
    <cellStyle name="Porcentagem 3" xfId="267"/>
    <cellStyle name="Porcentagem 3 2" xfId="696"/>
    <cellStyle name="Porcentagem 3 3" xfId="878"/>
    <cellStyle name="Porcentagem 4" xfId="268"/>
    <cellStyle name="Porcentagem 4 2" xfId="697"/>
    <cellStyle name="Porcentagem 4 3" xfId="877"/>
    <cellStyle name="Porcentagem 5" xfId="269"/>
    <cellStyle name="Porcentagem 5 2" xfId="698"/>
    <cellStyle name="Porcentagem 5 3" xfId="876"/>
    <cellStyle name="Porcentagem 6" xfId="270"/>
    <cellStyle name="Porcentagem 6 2" xfId="699"/>
    <cellStyle name="Porcentagem 6 3" xfId="875"/>
    <cellStyle name="Porcentagem 7" xfId="271"/>
    <cellStyle name="Porcentagem 7 2" xfId="700"/>
    <cellStyle name="Porcentagem 7 3" xfId="874"/>
    <cellStyle name="Porcentagem 8" xfId="272"/>
    <cellStyle name="Porcentagem 8 2" xfId="701"/>
    <cellStyle name="Porcentagem 8 3" xfId="873"/>
    <cellStyle name="Porcentagem 9" xfId="273"/>
    <cellStyle name="Porcentagem 9 2" xfId="702"/>
    <cellStyle name="Porcentagem 9 3" xfId="872"/>
    <cellStyle name="Result" xfId="703"/>
    <cellStyle name="Result 2" xfId="871"/>
    <cellStyle name="Result2" xfId="704"/>
    <cellStyle name="Result2 2" xfId="870"/>
    <cellStyle name="rodape" xfId="274"/>
    <cellStyle name="rodape 2" xfId="705"/>
    <cellStyle name="rodape 3" xfId="869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2 5" xfId="953"/>
    <cellStyle name="Saída 2 3" xfId="516"/>
    <cellStyle name="Saída 2 4" xfId="525"/>
    <cellStyle name="Saída 2 5" xfId="706"/>
    <cellStyle name="Saída 2 6" xfId="952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3 5" xfId="954"/>
    <cellStyle name="Saída 4" xfId="279"/>
    <cellStyle name="Saída 4 2" xfId="513"/>
    <cellStyle name="Saída 4 3" xfId="522"/>
    <cellStyle name="Saída 4 4" xfId="709"/>
    <cellStyle name="Saída 4 5" xfId="955"/>
    <cellStyle name="Sep. milhar [0]" xfId="280"/>
    <cellStyle name="Sep. milhar [0] 2" xfId="710"/>
    <cellStyle name="Sep. milhar [0] 3" xfId="868"/>
    <cellStyle name="Sep. milhar [2]" xfId="281"/>
    <cellStyle name="Sep. milhar [2] 2" xfId="711"/>
    <cellStyle name="Sep. milhar [2] 3" xfId="867"/>
    <cellStyle name="Separador de m" xfId="282"/>
    <cellStyle name="Separador de m 2" xfId="712"/>
    <cellStyle name="Separador de m 3" xfId="866"/>
    <cellStyle name="Separador de milhares 10" xfId="283"/>
    <cellStyle name="Separador de milhares 10 2" xfId="713"/>
    <cellStyle name="Separador de milhares 10 3" xfId="865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3 3" xfId="862"/>
    <cellStyle name="Separador de milhares 2 2 4" xfId="863"/>
    <cellStyle name="Separador de milhares 2 2 6" xfId="287"/>
    <cellStyle name="Separador de milhares 2 2 6 2" xfId="717"/>
    <cellStyle name="Separador de milhares 2 2 6 3" xfId="861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3" xfId="857"/>
    <cellStyle name="Separador de milhares 2 3 2 2 3" xfId="720"/>
    <cellStyle name="Separador de milhares 2 3 2 2 4" xfId="858"/>
    <cellStyle name="Separador de milhares 2 3 2 2_00_Decisão Anexo V 2015_MEMORIAL_Oficial SOF" xfId="293"/>
    <cellStyle name="Separador de milhares 2 3 2 3" xfId="719"/>
    <cellStyle name="Separador de milhares 2 3 2 4" xfId="85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3" xfId="856"/>
    <cellStyle name="Separador de milhares 2 3 4" xfId="718"/>
    <cellStyle name="Separador de milhares 2 3 5" xfId="860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3" xfId="855"/>
    <cellStyle name="Separador de milhares 2 5" xfId="298"/>
    <cellStyle name="Separador de milhares 2 5 2" xfId="299"/>
    <cellStyle name="Separador de milhares 2 5 2 2" xfId="725"/>
    <cellStyle name="Separador de milhares 2 5 2 3" xfId="853"/>
    <cellStyle name="Separador de milhares 2 5 3" xfId="724"/>
    <cellStyle name="Separador de milhares 2 5 4" xfId="854"/>
    <cellStyle name="Separador de milhares 2 5_00_Decisão Anexo V 2015_MEMORIAL_Oficial SOF" xfId="300"/>
    <cellStyle name="Separador de milhares 2 6" xfId="714"/>
    <cellStyle name="Separador de milhares 2 7" xfId="86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3" xfId="851"/>
    <cellStyle name="Separador de milhares 3 3" xfId="304"/>
    <cellStyle name="Separador de milhares 3 3 2" xfId="728"/>
    <cellStyle name="Separador de milhares 3 3 3" xfId="850"/>
    <cellStyle name="Separador de milhares 3 4" xfId="726"/>
    <cellStyle name="Separador de milhares 3 5" xfId="852"/>
    <cellStyle name="Separador de milhares 3_00_Decisão Anexo V 2015_MEMORIAL_Oficial SOF" xfId="305"/>
    <cellStyle name="Separador de milhares 4" xfId="306"/>
    <cellStyle name="Separador de milhares 4 2" xfId="729"/>
    <cellStyle name="Separador de milhares 4 3" xfId="849"/>
    <cellStyle name="Separador de milhares 5" xfId="307"/>
    <cellStyle name="Separador de milhares 5 2" xfId="730"/>
    <cellStyle name="Separador de milhares 5 3" xfId="848"/>
    <cellStyle name="Separador de milhares 6" xfId="308"/>
    <cellStyle name="Separador de milhares 6 2" xfId="731"/>
    <cellStyle name="Separador de milhares 6 3" xfId="847"/>
    <cellStyle name="Separador de milhares 7" xfId="309"/>
    <cellStyle name="Separador de milhares 7 2" xfId="732"/>
    <cellStyle name="Separador de milhares 7 3" xfId="846"/>
    <cellStyle name="Separador de milhares 8" xfId="310"/>
    <cellStyle name="Separador de milhares 8 2" xfId="734"/>
    <cellStyle name="Separador de milhares 9" xfId="311"/>
    <cellStyle name="Separador de milhares 9 2" xfId="735"/>
    <cellStyle name="Separador de milhares 9 3" xfId="845"/>
    <cellStyle name="TableStyleLight1" xfId="312"/>
    <cellStyle name="TableStyleLight1 2" xfId="313"/>
    <cellStyle name="TableStyleLight1 2 2" xfId="737"/>
    <cellStyle name="TableStyleLight1 2 3" xfId="843"/>
    <cellStyle name="TableStyleLight1 3" xfId="314"/>
    <cellStyle name="TableStyleLight1 3 2" xfId="738"/>
    <cellStyle name="TableStyleLight1 3 3" xfId="842"/>
    <cellStyle name="TableStyleLight1 4" xfId="736"/>
    <cellStyle name="TableStyleLight1 5" xfId="315"/>
    <cellStyle name="TableStyleLight1 5 2" xfId="747"/>
    <cellStyle name="TableStyleLight1 5 3" xfId="841"/>
    <cellStyle name="TableStyleLight1 6" xfId="844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839"/>
    <cellStyle name="Título 1 2" xfId="332"/>
    <cellStyle name="Título 1 2 2" xfId="333"/>
    <cellStyle name="Título 1 2 2 2" xfId="762"/>
    <cellStyle name="Título 1 2 2 3" xfId="837"/>
    <cellStyle name="Título 1 2 3" xfId="761"/>
    <cellStyle name="Título 1 2 4" xfId="838"/>
    <cellStyle name="Título 1 2_05_Impactos_Demais PLs_2013_Dados CNJ de jul-12" xfId="334"/>
    <cellStyle name="Título 1 3" xfId="335"/>
    <cellStyle name="Título 1 3 2" xfId="763"/>
    <cellStyle name="Título 1 3 3" xfId="836"/>
    <cellStyle name="Título 1 4" xfId="336"/>
    <cellStyle name="Título 1 4 2" xfId="764"/>
    <cellStyle name="Título 1 4 3" xfId="835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833"/>
    <cellStyle name="Título 2 2 3" xfId="767"/>
    <cellStyle name="Título 2 2 4" xfId="834"/>
    <cellStyle name="Título 2 2_05_Impactos_Demais PLs_2013_Dados CNJ de jul-12" xfId="341"/>
    <cellStyle name="Título 2 3" xfId="342"/>
    <cellStyle name="Título 2 3 2" xfId="769"/>
    <cellStyle name="Título 2 3 3" xfId="832"/>
    <cellStyle name="Título 2 4" xfId="343"/>
    <cellStyle name="Título 2 4 2" xfId="770"/>
    <cellStyle name="Título 2 4 3" xfId="831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962"/>
    <cellStyle name="Título 3 2 3" xfId="771"/>
    <cellStyle name="Título 3 2 4" xfId="830"/>
    <cellStyle name="Título 3 2_05_Impactos_Demais PLs_2013_Dados CNJ de jul-12" xfId="346"/>
    <cellStyle name="Título 3 3" xfId="347"/>
    <cellStyle name="Título 3 3 2" xfId="773"/>
    <cellStyle name="Título 3 3 3" xfId="963"/>
    <cellStyle name="Título 3 4" xfId="348"/>
    <cellStyle name="Título 3 4 2" xfId="774"/>
    <cellStyle name="Título 3 4 3" xfId="96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itulo 5" xfId="840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1 3" xfId="965"/>
    <cellStyle name="Titulo2" xfId="366"/>
    <cellStyle name="Titulo2 2" xfId="788"/>
    <cellStyle name="Titulo2 3" xfId="966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2 5" xfId="957"/>
    <cellStyle name="Total 2 3" xfId="441"/>
    <cellStyle name="Total 2 4" xfId="446"/>
    <cellStyle name="Total 2 5" xfId="789"/>
    <cellStyle name="Total 2 6" xfId="956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3 5" xfId="958"/>
    <cellStyle name="Total 4" xfId="371"/>
    <cellStyle name="Total 4 2" xfId="438"/>
    <cellStyle name="Total 4 3" xfId="443"/>
    <cellStyle name="Total 4 4" xfId="792"/>
    <cellStyle name="Total 4 5" xfId="959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 - Estilo1 3" xfId="967"/>
    <cellStyle name="Vírgula 2" xfId="375"/>
    <cellStyle name="Vírgula 2 10" xfId="991"/>
    <cellStyle name="Vírgula 2 2" xfId="376"/>
    <cellStyle name="Vírgula 2 2 2" xfId="797"/>
    <cellStyle name="Vírgula 2 2 3" xfId="969"/>
    <cellStyle name="Vírgula 2 3" xfId="389"/>
    <cellStyle name="Vírgula 2 3 2" xfId="820"/>
    <cellStyle name="Vírgula 2 3 3" xfId="978"/>
    <cellStyle name="Vírgula 2 4" xfId="733"/>
    <cellStyle name="Vírgula 2 5" xfId="796"/>
    <cellStyle name="Vírgula 2 6" xfId="812"/>
    <cellStyle name="Vírgula 2 7" xfId="960"/>
    <cellStyle name="Vírgula 2 8" xfId="968"/>
    <cellStyle name="Vírgula 2 9" xfId="983"/>
    <cellStyle name="Vírgula 3" xfId="377"/>
    <cellStyle name="Vírgula 3 2" xfId="798"/>
    <cellStyle name="Vírgula 3 3" xfId="970"/>
    <cellStyle name="Vírgula 4" xfId="378"/>
    <cellStyle name="Vírgula 4 2" xfId="799"/>
    <cellStyle name="Vírgula 4 3" xfId="971"/>
    <cellStyle name="Vírgula 5" xfId="379"/>
    <cellStyle name="Vírgula 5 2" xfId="800"/>
    <cellStyle name="Vírgula 5 2 2" xfId="988"/>
    <cellStyle name="Vírgula 5 3" xfId="972"/>
    <cellStyle name="Vírgula0" xfId="380"/>
    <cellStyle name="Vírgula0 2" xfId="801"/>
    <cellStyle name="Vírgula0 3" xfId="973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opLeftCell="A19" workbookViewId="0">
      <selection activeCell="J37" sqref="J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311" t="s">
        <v>24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</row>
    <row r="6" spans="1:14" ht="37.5" customHeight="1">
      <c r="B6" s="54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5.75" customHeight="1"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6.25" customHeight="1">
      <c r="B9" s="307"/>
      <c r="C9" s="307"/>
      <c r="D9" s="307"/>
      <c r="E9" s="307"/>
      <c r="F9" s="7" t="s">
        <v>16</v>
      </c>
      <c r="G9" s="7" t="s">
        <v>17</v>
      </c>
      <c r="H9" s="7" t="s">
        <v>23</v>
      </c>
      <c r="I9" s="307"/>
      <c r="J9" s="307"/>
      <c r="K9" s="307"/>
      <c r="L9" s="307"/>
      <c r="M9" s="307"/>
      <c r="N9" s="307"/>
    </row>
    <row r="10" spans="1:14">
      <c r="A10" s="3"/>
      <c r="B10" s="27"/>
      <c r="C10" s="36"/>
      <c r="D10" s="37"/>
      <c r="E10" s="38">
        <v>13</v>
      </c>
      <c r="F10" s="24">
        <f>SUM('TST:TRT24'!F10)</f>
        <v>6593</v>
      </c>
      <c r="G10" s="24">
        <f>SUM('TST:TRT24'!G10)</f>
        <v>64</v>
      </c>
      <c r="H10" s="24">
        <f>F10+G10</f>
        <v>6657</v>
      </c>
      <c r="I10" s="24">
        <f>SUM('TST:TRT24'!I10)</f>
        <v>0</v>
      </c>
      <c r="J10" s="24">
        <f>H10+I10</f>
        <v>6657</v>
      </c>
      <c r="K10" s="25">
        <f>SUM('TST:TRT24'!K10)</f>
        <v>6620</v>
      </c>
      <c r="L10" s="25">
        <f>SUM('TST:TRT24'!L10)</f>
        <v>1199</v>
      </c>
      <c r="M10" s="26">
        <f>K10+L10</f>
        <v>7819</v>
      </c>
      <c r="N10" s="25">
        <f>SUM('TST:TRT24'!N10)</f>
        <v>1434</v>
      </c>
    </row>
    <row r="11" spans="1:14">
      <c r="A11" s="3"/>
      <c r="B11" s="28" t="s">
        <v>1</v>
      </c>
      <c r="C11" s="39" t="s">
        <v>0</v>
      </c>
      <c r="D11" s="37"/>
      <c r="E11" s="38">
        <v>12</v>
      </c>
      <c r="F11" s="24">
        <f>SUM('TST:TRT24'!F11)</f>
        <v>614</v>
      </c>
      <c r="G11" s="24">
        <f>SUM('TST:TRT24'!G11)</f>
        <v>3</v>
      </c>
      <c r="H11" s="24">
        <f t="shared" ref="H11:H22" si="0">F11+G11</f>
        <v>617</v>
      </c>
      <c r="I11" s="24">
        <f>SUM('TST:TRT24'!I11)</f>
        <v>0</v>
      </c>
      <c r="J11" s="24">
        <f t="shared" ref="J11:J50" si="1">H11+I11</f>
        <v>617</v>
      </c>
      <c r="K11" s="25">
        <f>SUM('TST:TRT24'!K11)</f>
        <v>39</v>
      </c>
      <c r="L11" s="25">
        <f>SUM('TST:TRT24'!L11)</f>
        <v>16</v>
      </c>
      <c r="M11" s="26">
        <f t="shared" ref="M11:M22" si="2">K11+L11</f>
        <v>55</v>
      </c>
      <c r="N11" s="25">
        <f>SUM('TST:TRT24'!N11)</f>
        <v>21</v>
      </c>
    </row>
    <row r="12" spans="1:14">
      <c r="A12" s="3"/>
      <c r="B12" s="28" t="s">
        <v>2</v>
      </c>
      <c r="C12" s="40"/>
      <c r="D12" s="41" t="s">
        <v>6</v>
      </c>
      <c r="E12" s="38">
        <v>11</v>
      </c>
      <c r="F12" s="24">
        <f>SUM('TST:TRT24'!F12)</f>
        <v>343</v>
      </c>
      <c r="G12" s="24">
        <f>SUM('TST:TRT24'!G12)</f>
        <v>2</v>
      </c>
      <c r="H12" s="24">
        <f t="shared" si="0"/>
        <v>345</v>
      </c>
      <c r="I12" s="24">
        <f>SUM('TST:TRT24'!I12)</f>
        <v>0</v>
      </c>
      <c r="J12" s="24">
        <f t="shared" si="1"/>
        <v>345</v>
      </c>
      <c r="K12" s="25">
        <f>SUM('TST:TRT24'!K12)</f>
        <v>26</v>
      </c>
      <c r="L12" s="25">
        <f>SUM('TST:TRT24'!L12)</f>
        <v>5</v>
      </c>
      <c r="M12" s="26">
        <f t="shared" si="2"/>
        <v>31</v>
      </c>
      <c r="N12" s="25">
        <f>SUM('TST:TRT24'!N12)</f>
        <v>5</v>
      </c>
    </row>
    <row r="13" spans="1:14">
      <c r="A13" s="3"/>
      <c r="B13" s="28" t="s">
        <v>1</v>
      </c>
      <c r="C13" s="39"/>
      <c r="D13" s="41" t="s">
        <v>10</v>
      </c>
      <c r="E13" s="38">
        <v>10</v>
      </c>
      <c r="F13" s="24">
        <f>SUM('TST:TRT24'!F13)</f>
        <v>509</v>
      </c>
      <c r="G13" s="24">
        <f>SUM('TST:TRT24'!G13)</f>
        <v>1</v>
      </c>
      <c r="H13" s="24">
        <f t="shared" si="0"/>
        <v>510</v>
      </c>
      <c r="I13" s="24">
        <f>SUM('TST:TRT24'!I13)</f>
        <v>0</v>
      </c>
      <c r="J13" s="24">
        <f t="shared" si="1"/>
        <v>510</v>
      </c>
      <c r="K13" s="25">
        <f>SUM('TST:TRT24'!K13)</f>
        <v>32</v>
      </c>
      <c r="L13" s="25">
        <f>SUM('TST:TRT24'!L13)</f>
        <v>6</v>
      </c>
      <c r="M13" s="26">
        <f t="shared" si="2"/>
        <v>38</v>
      </c>
      <c r="N13" s="25">
        <f>SUM('TST:TRT24'!N13)</f>
        <v>7</v>
      </c>
    </row>
    <row r="14" spans="1:14">
      <c r="A14" s="3"/>
      <c r="B14" s="28" t="s">
        <v>3</v>
      </c>
      <c r="C14" s="39"/>
      <c r="D14" s="41" t="s">
        <v>25</v>
      </c>
      <c r="E14" s="38">
        <v>9</v>
      </c>
      <c r="F14" s="24">
        <f>SUM('TST:TRT24'!F14)</f>
        <v>1043</v>
      </c>
      <c r="G14" s="24">
        <f>SUM('TST:TRT24'!G14)</f>
        <v>14</v>
      </c>
      <c r="H14" s="24">
        <f t="shared" si="0"/>
        <v>1057</v>
      </c>
      <c r="I14" s="24">
        <f>SUM('TST:TRT24'!I14)</f>
        <v>0</v>
      </c>
      <c r="J14" s="24">
        <f t="shared" si="1"/>
        <v>1057</v>
      </c>
      <c r="K14" s="25">
        <f>SUM('TST:TRT24'!K14)</f>
        <v>10</v>
      </c>
      <c r="L14" s="25">
        <f>SUM('TST:TRT24'!L14)</f>
        <v>3</v>
      </c>
      <c r="M14" s="26">
        <f t="shared" si="2"/>
        <v>13</v>
      </c>
      <c r="N14" s="25">
        <f>SUM('TST:TRT24'!N14)</f>
        <v>5</v>
      </c>
    </row>
    <row r="15" spans="1:14">
      <c r="A15" s="3"/>
      <c r="B15" s="28" t="s">
        <v>4</v>
      </c>
      <c r="C15" s="39" t="s">
        <v>5</v>
      </c>
      <c r="D15" s="41" t="s">
        <v>22</v>
      </c>
      <c r="E15" s="38">
        <v>8</v>
      </c>
      <c r="F15" s="24">
        <f>SUM('TST:TRT24'!F15)</f>
        <v>959</v>
      </c>
      <c r="G15" s="24">
        <f>SUM('TST:TRT24'!G15)</f>
        <v>17</v>
      </c>
      <c r="H15" s="24">
        <f t="shared" si="0"/>
        <v>976</v>
      </c>
      <c r="I15" s="24">
        <f>SUM('TST:TRT24'!I15)</f>
        <v>0</v>
      </c>
      <c r="J15" s="24">
        <f t="shared" si="1"/>
        <v>976</v>
      </c>
      <c r="K15" s="25">
        <f>SUM('TST:TRT24'!K15)</f>
        <v>11</v>
      </c>
      <c r="L15" s="25">
        <f>SUM('TST:TRT24'!L15)</f>
        <v>1</v>
      </c>
      <c r="M15" s="26">
        <f t="shared" si="2"/>
        <v>12</v>
      </c>
      <c r="N15" s="25">
        <f>SUM('TST:TRT24'!N15)</f>
        <v>1</v>
      </c>
    </row>
    <row r="16" spans="1:14">
      <c r="A16" s="3"/>
      <c r="B16" s="28" t="s">
        <v>6</v>
      </c>
      <c r="C16" s="39"/>
      <c r="D16" s="41" t="s">
        <v>12</v>
      </c>
      <c r="E16" s="38">
        <v>7</v>
      </c>
      <c r="F16" s="24">
        <f>SUM('TST:TRT24'!F16)</f>
        <v>1178</v>
      </c>
      <c r="G16" s="24">
        <f>SUM('TST:TRT24'!G16)</f>
        <v>27</v>
      </c>
      <c r="H16" s="24">
        <f t="shared" si="0"/>
        <v>1205</v>
      </c>
      <c r="I16" s="24">
        <f>SUM('TST:TRT24'!I16)</f>
        <v>0</v>
      </c>
      <c r="J16" s="24">
        <f t="shared" si="1"/>
        <v>1205</v>
      </c>
      <c r="K16" s="25">
        <f>SUM('TST:TRT24'!K16)</f>
        <v>10</v>
      </c>
      <c r="L16" s="25">
        <f>SUM('TST:TRT24'!L16)</f>
        <v>8</v>
      </c>
      <c r="M16" s="26">
        <f t="shared" si="2"/>
        <v>18</v>
      </c>
      <c r="N16" s="25">
        <f>SUM('TST:TRT24'!N16)</f>
        <v>14</v>
      </c>
    </row>
    <row r="17" spans="1:14">
      <c r="A17" s="3"/>
      <c r="B17" s="28" t="s">
        <v>7</v>
      </c>
      <c r="C17" s="40"/>
      <c r="D17" s="41" t="s">
        <v>4</v>
      </c>
      <c r="E17" s="38">
        <v>6</v>
      </c>
      <c r="F17" s="24">
        <f>SUM('TST:TRT24'!F17)</f>
        <v>1369</v>
      </c>
      <c r="G17" s="24">
        <f>SUM('TST:TRT24'!G17)</f>
        <v>46</v>
      </c>
      <c r="H17" s="24">
        <f t="shared" si="0"/>
        <v>1415</v>
      </c>
      <c r="I17" s="24">
        <f>SUM('TST:TRT24'!I17)</f>
        <v>0</v>
      </c>
      <c r="J17" s="24">
        <f t="shared" si="1"/>
        <v>1415</v>
      </c>
      <c r="K17" s="25">
        <f>SUM('TST:TRT24'!K17)</f>
        <v>10</v>
      </c>
      <c r="L17" s="25">
        <f>SUM('TST:TRT24'!L17)</f>
        <v>4</v>
      </c>
      <c r="M17" s="26">
        <f t="shared" si="2"/>
        <v>14</v>
      </c>
      <c r="N17" s="25">
        <f>SUM('TST:TRT24'!N17)</f>
        <v>7</v>
      </c>
    </row>
    <row r="18" spans="1:14">
      <c r="A18" s="3"/>
      <c r="B18" s="28" t="s">
        <v>1</v>
      </c>
      <c r="C18" s="39"/>
      <c r="D18" s="41" t="s">
        <v>9</v>
      </c>
      <c r="E18" s="38">
        <v>5</v>
      </c>
      <c r="F18" s="24">
        <f>SUM('TST:TRT24'!F18)</f>
        <v>1005</v>
      </c>
      <c r="G18" s="24">
        <f>SUM('TST:TRT24'!G18)</f>
        <v>26</v>
      </c>
      <c r="H18" s="24">
        <f t="shared" si="0"/>
        <v>1031</v>
      </c>
      <c r="I18" s="24">
        <f>SUM('TST:TRT24'!I18)</f>
        <v>0</v>
      </c>
      <c r="J18" s="24">
        <f t="shared" si="1"/>
        <v>1031</v>
      </c>
      <c r="K18" s="25">
        <f>SUM('TST:TRT24'!K18)</f>
        <v>6</v>
      </c>
      <c r="L18" s="25">
        <f>SUM('TST:TRT24'!L18)</f>
        <v>6</v>
      </c>
      <c r="M18" s="26">
        <f t="shared" si="2"/>
        <v>12</v>
      </c>
      <c r="N18" s="25">
        <f>SUM('TST:TRT24'!N18)</f>
        <v>9</v>
      </c>
    </row>
    <row r="19" spans="1:14">
      <c r="A19" s="3"/>
      <c r="B19" s="28"/>
      <c r="C19" s="39"/>
      <c r="D19" s="41" t="s">
        <v>12</v>
      </c>
      <c r="E19" s="38">
        <v>4</v>
      </c>
      <c r="F19" s="24">
        <f>SUM('TST:TRT24'!F19)</f>
        <v>940</v>
      </c>
      <c r="G19" s="24">
        <f>SUM('TST:TRT24'!G19)</f>
        <v>8</v>
      </c>
      <c r="H19" s="24">
        <f t="shared" si="0"/>
        <v>948</v>
      </c>
      <c r="I19" s="24">
        <f>SUM('TST:TRT24'!I19)</f>
        <v>0</v>
      </c>
      <c r="J19" s="24">
        <f t="shared" si="1"/>
        <v>948</v>
      </c>
      <c r="K19" s="25">
        <f>SUM('TST:TRT24'!K19)</f>
        <v>8</v>
      </c>
      <c r="L19" s="25">
        <f>SUM('TST:TRT24'!L19)</f>
        <v>9</v>
      </c>
      <c r="M19" s="26">
        <f t="shared" si="2"/>
        <v>17</v>
      </c>
      <c r="N19" s="25">
        <f>SUM('TST:TRT24'!N19)</f>
        <v>12</v>
      </c>
    </row>
    <row r="20" spans="1:14">
      <c r="A20" s="3"/>
      <c r="B20" s="28"/>
      <c r="C20" s="39" t="s">
        <v>1</v>
      </c>
      <c r="D20" s="37"/>
      <c r="E20" s="38">
        <v>3</v>
      </c>
      <c r="F20" s="24">
        <f>SUM('TST:TRT24'!F20)</f>
        <v>36</v>
      </c>
      <c r="G20" s="24">
        <f>SUM('TST:TRT24'!G20)</f>
        <v>369</v>
      </c>
      <c r="H20" s="24">
        <f t="shared" si="0"/>
        <v>405</v>
      </c>
      <c r="I20" s="24">
        <f>SUM('TST:TRT24'!I20)</f>
        <v>0</v>
      </c>
      <c r="J20" s="24">
        <f t="shared" si="1"/>
        <v>405</v>
      </c>
      <c r="K20" s="25">
        <f>SUM('TST:TRT24'!K20)</f>
        <v>3</v>
      </c>
      <c r="L20" s="25">
        <f>SUM('TST:TRT24'!L20)</f>
        <v>3</v>
      </c>
      <c r="M20" s="26">
        <f t="shared" si="2"/>
        <v>6</v>
      </c>
      <c r="N20" s="25">
        <f>SUM('TST:TRT24'!N20)</f>
        <v>3</v>
      </c>
    </row>
    <row r="21" spans="1:14">
      <c r="A21" s="3"/>
      <c r="B21" s="28"/>
      <c r="C21" s="39"/>
      <c r="D21" s="37"/>
      <c r="E21" s="38">
        <v>2</v>
      </c>
      <c r="F21" s="24">
        <f>SUM('TST:TRT24'!F21)</f>
        <v>5</v>
      </c>
      <c r="G21" s="24">
        <f>SUM('TST:TRT24'!G21)</f>
        <v>659</v>
      </c>
      <c r="H21" s="24">
        <f t="shared" si="0"/>
        <v>664</v>
      </c>
      <c r="I21" s="24">
        <f>SUM('TST:TRT24'!I21)</f>
        <v>0</v>
      </c>
      <c r="J21" s="24">
        <f t="shared" si="1"/>
        <v>664</v>
      </c>
      <c r="K21" s="25">
        <f>SUM('TST:TRT24'!K21)</f>
        <v>1</v>
      </c>
      <c r="L21" s="25">
        <f>SUM('TST:TRT24'!L21)</f>
        <v>1</v>
      </c>
      <c r="M21" s="26">
        <f t="shared" si="2"/>
        <v>2</v>
      </c>
      <c r="N21" s="25">
        <f>SUM('TST:TRT24'!N21)</f>
        <v>1</v>
      </c>
    </row>
    <row r="22" spans="1:14">
      <c r="A22" s="3"/>
      <c r="B22" s="29"/>
      <c r="C22" s="40"/>
      <c r="D22" s="37"/>
      <c r="E22" s="27">
        <v>1</v>
      </c>
      <c r="F22" s="24">
        <f>SUM('TST:TRT24'!F22)</f>
        <v>10</v>
      </c>
      <c r="G22" s="24">
        <f>SUM('TST:TRT24'!G22)</f>
        <v>332</v>
      </c>
      <c r="H22" s="24">
        <f t="shared" si="0"/>
        <v>342</v>
      </c>
      <c r="I22" s="24">
        <f>SUM('TST:TRT24'!I22)</f>
        <v>725</v>
      </c>
      <c r="J22" s="24">
        <f t="shared" si="1"/>
        <v>1067</v>
      </c>
      <c r="K22" s="25">
        <f>SUM('TST:TRT24'!K22)</f>
        <v>4</v>
      </c>
      <c r="L22" s="25">
        <f>SUM('TST:TRT24'!L22)</f>
        <v>4</v>
      </c>
      <c r="M22" s="26">
        <f t="shared" si="2"/>
        <v>8</v>
      </c>
      <c r="N22" s="25">
        <f>SUM('TST:TRT24'!N22)</f>
        <v>5</v>
      </c>
    </row>
    <row r="23" spans="1:14" ht="19.5" customHeight="1">
      <c r="A23" s="3"/>
      <c r="B23" s="301" t="s">
        <v>18</v>
      </c>
      <c r="C23" s="302"/>
      <c r="D23" s="302"/>
      <c r="E23" s="303"/>
      <c r="F23" s="56">
        <f t="shared" ref="F23:N23" si="3">SUM(F10:F22)</f>
        <v>14604</v>
      </c>
      <c r="G23" s="56">
        <f>SUM(G10:G22)</f>
        <v>1568</v>
      </c>
      <c r="H23" s="57">
        <f t="shared" si="3"/>
        <v>16172</v>
      </c>
      <c r="I23" s="56">
        <f t="shared" si="3"/>
        <v>725</v>
      </c>
      <c r="J23" s="57">
        <f t="shared" si="3"/>
        <v>16897</v>
      </c>
      <c r="K23" s="58">
        <f t="shared" si="3"/>
        <v>6780</v>
      </c>
      <c r="L23" s="58">
        <f t="shared" si="3"/>
        <v>1265</v>
      </c>
      <c r="M23" s="56">
        <f t="shared" si="3"/>
        <v>8045</v>
      </c>
      <c r="N23" s="56">
        <f t="shared" si="3"/>
        <v>1524</v>
      </c>
    </row>
    <row r="24" spans="1:14">
      <c r="A24" s="3"/>
      <c r="B24" s="32"/>
      <c r="C24" s="32"/>
      <c r="D24" s="42"/>
      <c r="E24" s="33">
        <v>13</v>
      </c>
      <c r="F24" s="30">
        <f>SUM('TST:TRT24'!F24)</f>
        <v>13867</v>
      </c>
      <c r="G24" s="30">
        <f>SUM('TST:TRT24'!G24)</f>
        <v>331</v>
      </c>
      <c r="H24" s="30">
        <f>F24+G24</f>
        <v>14198</v>
      </c>
      <c r="I24" s="30">
        <f>SUM('TST:TRT24'!I24)</f>
        <v>0</v>
      </c>
      <c r="J24" s="30">
        <f>H24+I24</f>
        <v>14198</v>
      </c>
      <c r="K24" s="31">
        <f>SUM('TST:TRT24'!K24)</f>
        <v>7266</v>
      </c>
      <c r="L24" s="31">
        <f>SUM('TST:TRT24'!L24)</f>
        <v>1181</v>
      </c>
      <c r="M24" s="31">
        <f>K24+L24</f>
        <v>8447</v>
      </c>
      <c r="N24" s="31">
        <f>SUM('TST:TRT24'!N24)</f>
        <v>1553</v>
      </c>
    </row>
    <row r="25" spans="1:14">
      <c r="A25" s="3"/>
      <c r="B25" s="32"/>
      <c r="C25" s="32" t="s">
        <v>0</v>
      </c>
      <c r="D25" s="42"/>
      <c r="E25" s="34">
        <v>12</v>
      </c>
      <c r="F25" s="30">
        <f>SUM('TST:TRT24'!F25)</f>
        <v>962</v>
      </c>
      <c r="G25" s="30">
        <f>SUM('TST:TRT24'!G25)</f>
        <v>4</v>
      </c>
      <c r="H25" s="30">
        <f t="shared" ref="H25:H50" si="4">F25+G25</f>
        <v>966</v>
      </c>
      <c r="I25" s="30">
        <f>SUM('TST:TRT24'!I25)</f>
        <v>0</v>
      </c>
      <c r="J25" s="30">
        <f t="shared" si="1"/>
        <v>966</v>
      </c>
      <c r="K25" s="31">
        <f>SUM('TST:TRT24'!K25)</f>
        <v>29</v>
      </c>
      <c r="L25" s="31">
        <f>SUM('TST:TRT24'!L25)</f>
        <v>10</v>
      </c>
      <c r="M25" s="31">
        <f t="shared" ref="M25:M36" si="5">K25+L25</f>
        <v>39</v>
      </c>
      <c r="N25" s="31">
        <f>SUM('TST:TRT24'!N25)</f>
        <v>13</v>
      </c>
    </row>
    <row r="26" spans="1:14">
      <c r="A26" s="3"/>
      <c r="B26" s="32" t="s">
        <v>7</v>
      </c>
      <c r="C26" s="33"/>
      <c r="D26" s="42"/>
      <c r="E26" s="34">
        <v>11</v>
      </c>
      <c r="F26" s="30">
        <f>SUM('TST:TRT24'!F26)</f>
        <v>446</v>
      </c>
      <c r="G26" s="30">
        <f>SUM('TST:TRT24'!G26)</f>
        <v>1</v>
      </c>
      <c r="H26" s="30">
        <f t="shared" si="4"/>
        <v>447</v>
      </c>
      <c r="I26" s="30">
        <f>SUM('TST:TRT24'!I26)</f>
        <v>0</v>
      </c>
      <c r="J26" s="30">
        <f t="shared" si="1"/>
        <v>447</v>
      </c>
      <c r="K26" s="31">
        <f>SUM('TST:TRT24'!K26)</f>
        <v>26</v>
      </c>
      <c r="L26" s="31">
        <f>SUM('TST:TRT24'!L26)</f>
        <v>6</v>
      </c>
      <c r="M26" s="31">
        <f t="shared" si="5"/>
        <v>32</v>
      </c>
      <c r="N26" s="31">
        <f>SUM('TST:TRT24'!N26)</f>
        <v>6</v>
      </c>
    </row>
    <row r="27" spans="1:14">
      <c r="A27" s="3"/>
      <c r="B27" s="32" t="s">
        <v>8</v>
      </c>
      <c r="C27" s="32"/>
      <c r="D27" s="42" t="s">
        <v>26</v>
      </c>
      <c r="E27" s="34">
        <v>10</v>
      </c>
      <c r="F27" s="30">
        <f>SUM('TST:TRT24'!F27)</f>
        <v>714</v>
      </c>
      <c r="G27" s="30">
        <f>SUM('TST:TRT24'!G27)</f>
        <v>4</v>
      </c>
      <c r="H27" s="30">
        <f t="shared" si="4"/>
        <v>718</v>
      </c>
      <c r="I27" s="30">
        <f>SUM('TST:TRT24'!I27)</f>
        <v>0</v>
      </c>
      <c r="J27" s="30">
        <f t="shared" si="1"/>
        <v>718</v>
      </c>
      <c r="K27" s="31">
        <f>SUM('TST:TRT24'!K27)</f>
        <v>29</v>
      </c>
      <c r="L27" s="31">
        <f>SUM('TST:TRT24'!L27)</f>
        <v>14</v>
      </c>
      <c r="M27" s="31">
        <f t="shared" si="5"/>
        <v>43</v>
      </c>
      <c r="N27" s="31">
        <f>SUM('TST:TRT24'!N27)</f>
        <v>21</v>
      </c>
    </row>
    <row r="28" spans="1:14">
      <c r="A28" s="3"/>
      <c r="B28" s="32" t="s">
        <v>0</v>
      </c>
      <c r="C28" s="32"/>
      <c r="D28" s="42" t="s">
        <v>8</v>
      </c>
      <c r="E28" s="34">
        <v>9</v>
      </c>
      <c r="F28" s="30">
        <f>SUM('TST:TRT24'!F28)</f>
        <v>902</v>
      </c>
      <c r="G28" s="30">
        <f>SUM('TST:TRT24'!G28)</f>
        <v>6</v>
      </c>
      <c r="H28" s="30">
        <f t="shared" si="4"/>
        <v>908</v>
      </c>
      <c r="I28" s="30">
        <f>SUM('TST:TRT24'!I28)</f>
        <v>0</v>
      </c>
      <c r="J28" s="30">
        <f t="shared" si="1"/>
        <v>908</v>
      </c>
      <c r="K28" s="31">
        <f>SUM('TST:TRT24'!K28)</f>
        <v>14</v>
      </c>
      <c r="L28" s="31">
        <f>SUM('TST:TRT24'!L28)</f>
        <v>7</v>
      </c>
      <c r="M28" s="31">
        <f t="shared" si="5"/>
        <v>21</v>
      </c>
      <c r="N28" s="31">
        <f>SUM('TST:TRT24'!N28)</f>
        <v>11</v>
      </c>
    </row>
    <row r="29" spans="1:14">
      <c r="A29" s="3"/>
      <c r="B29" s="32" t="s">
        <v>2</v>
      </c>
      <c r="C29" s="32" t="s">
        <v>5</v>
      </c>
      <c r="D29" s="42" t="s">
        <v>27</v>
      </c>
      <c r="E29" s="34">
        <v>8</v>
      </c>
      <c r="F29" s="30">
        <f>SUM('TST:TRT24'!F29)</f>
        <v>750</v>
      </c>
      <c r="G29" s="30">
        <f>SUM('TST:TRT24'!G29)</f>
        <v>8</v>
      </c>
      <c r="H29" s="30">
        <f t="shared" si="4"/>
        <v>758</v>
      </c>
      <c r="I29" s="30">
        <f>SUM('TST:TRT24'!I29)</f>
        <v>0</v>
      </c>
      <c r="J29" s="30">
        <f t="shared" si="1"/>
        <v>758</v>
      </c>
      <c r="K29" s="31">
        <f>SUM('TST:TRT24'!K29)</f>
        <v>23</v>
      </c>
      <c r="L29" s="31">
        <f>SUM('TST:TRT24'!L29)</f>
        <v>15</v>
      </c>
      <c r="M29" s="31">
        <f t="shared" si="5"/>
        <v>38</v>
      </c>
      <c r="N29" s="31">
        <f>SUM('TST:TRT24'!N29)</f>
        <v>19</v>
      </c>
    </row>
    <row r="30" spans="1:14">
      <c r="A30" s="3"/>
      <c r="B30" s="32" t="s">
        <v>4</v>
      </c>
      <c r="C30" s="32"/>
      <c r="D30" s="42" t="s">
        <v>4</v>
      </c>
      <c r="E30" s="34">
        <v>7</v>
      </c>
      <c r="F30" s="30">
        <f>SUM('TST:TRT24'!F30)</f>
        <v>1119</v>
      </c>
      <c r="G30" s="30">
        <f>SUM('TST:TRT24'!G30)</f>
        <v>19</v>
      </c>
      <c r="H30" s="30">
        <f t="shared" si="4"/>
        <v>1138</v>
      </c>
      <c r="I30" s="30">
        <f>SUM('TST:TRT24'!I30)</f>
        <v>0</v>
      </c>
      <c r="J30" s="30">
        <f t="shared" si="1"/>
        <v>1138</v>
      </c>
      <c r="K30" s="31">
        <f>SUM('TST:TRT24'!K30)</f>
        <v>8</v>
      </c>
      <c r="L30" s="31">
        <f>SUM('TST:TRT24'!L30)</f>
        <v>10</v>
      </c>
      <c r="M30" s="31">
        <f t="shared" si="5"/>
        <v>18</v>
      </c>
      <c r="N30" s="31">
        <f>SUM('TST:TRT24'!N30)</f>
        <v>12</v>
      </c>
    </row>
    <row r="31" spans="1:14">
      <c r="A31" s="3"/>
      <c r="B31" s="32" t="s">
        <v>0</v>
      </c>
      <c r="C31" s="32"/>
      <c r="D31" s="42" t="s">
        <v>9</v>
      </c>
      <c r="E31" s="34">
        <v>6</v>
      </c>
      <c r="F31" s="30">
        <f>SUM('TST:TRT24'!F31)</f>
        <v>1058</v>
      </c>
      <c r="G31" s="30">
        <f>SUM('TST:TRT24'!G31)</f>
        <v>30</v>
      </c>
      <c r="H31" s="30">
        <f t="shared" si="4"/>
        <v>1088</v>
      </c>
      <c r="I31" s="30">
        <f>SUM('TST:TRT24'!I31)</f>
        <v>0</v>
      </c>
      <c r="J31" s="30">
        <f t="shared" si="1"/>
        <v>1088</v>
      </c>
      <c r="K31" s="31">
        <f>SUM('TST:TRT24'!K31)</f>
        <v>9</v>
      </c>
      <c r="L31" s="31">
        <f>SUM('TST:TRT24'!L31)</f>
        <v>18</v>
      </c>
      <c r="M31" s="31">
        <f t="shared" si="5"/>
        <v>27</v>
      </c>
      <c r="N31" s="31">
        <f>SUM('TST:TRT24'!N31)</f>
        <v>33</v>
      </c>
    </row>
    <row r="32" spans="1:14">
      <c r="A32" s="3"/>
      <c r="B32" s="32" t="s">
        <v>9</v>
      </c>
      <c r="C32" s="35"/>
      <c r="D32" s="42"/>
      <c r="E32" s="34">
        <v>5</v>
      </c>
      <c r="F32" s="30">
        <f>SUM('TST:TRT24'!F32)</f>
        <v>959</v>
      </c>
      <c r="G32" s="30">
        <f>SUM('TST:TRT24'!G32)</f>
        <v>19</v>
      </c>
      <c r="H32" s="30">
        <f t="shared" si="4"/>
        <v>978</v>
      </c>
      <c r="I32" s="30">
        <f>SUM('TST:TRT24'!I32)</f>
        <v>0</v>
      </c>
      <c r="J32" s="30">
        <f t="shared" si="1"/>
        <v>978</v>
      </c>
      <c r="K32" s="31">
        <f>SUM('TST:TRT24'!K32)</f>
        <v>12</v>
      </c>
      <c r="L32" s="31">
        <f>SUM('TST:TRT24'!L32)</f>
        <v>10</v>
      </c>
      <c r="M32" s="31">
        <f t="shared" si="5"/>
        <v>22</v>
      </c>
      <c r="N32" s="31">
        <f>SUM('TST:TRT24'!N32)</f>
        <v>20</v>
      </c>
    </row>
    <row r="33" spans="1:15">
      <c r="A33" s="3"/>
      <c r="B33" s="32"/>
      <c r="C33" s="32"/>
      <c r="D33" s="42"/>
      <c r="E33" s="34">
        <v>4</v>
      </c>
      <c r="F33" s="30">
        <f>SUM('TST:TRT24'!F33)</f>
        <v>1229</v>
      </c>
      <c r="G33" s="30">
        <f>SUM('TST:TRT24'!G33)</f>
        <v>16</v>
      </c>
      <c r="H33" s="30">
        <f t="shared" si="4"/>
        <v>1245</v>
      </c>
      <c r="I33" s="30">
        <f>SUM('TST:TRT24'!I33)</f>
        <v>0</v>
      </c>
      <c r="J33" s="30">
        <f t="shared" si="1"/>
        <v>1245</v>
      </c>
      <c r="K33" s="31">
        <f>SUM('TST:TRT24'!K33)</f>
        <v>5</v>
      </c>
      <c r="L33" s="31">
        <f>SUM('TST:TRT24'!L33)</f>
        <v>6</v>
      </c>
      <c r="M33" s="31">
        <f t="shared" si="5"/>
        <v>11</v>
      </c>
      <c r="N33" s="31">
        <f>SUM('TST:TRT24'!N33)</f>
        <v>8</v>
      </c>
    </row>
    <row r="34" spans="1:15">
      <c r="A34" s="3"/>
      <c r="B34" s="32"/>
      <c r="C34" s="32" t="s">
        <v>1</v>
      </c>
      <c r="D34" s="42"/>
      <c r="E34" s="34">
        <v>3</v>
      </c>
      <c r="F34" s="30">
        <f>SUM('TST:TRT24'!F34)</f>
        <v>32</v>
      </c>
      <c r="G34" s="30">
        <f>SUM('TST:TRT24'!G34)</f>
        <v>561</v>
      </c>
      <c r="H34" s="30">
        <f t="shared" si="4"/>
        <v>593</v>
      </c>
      <c r="I34" s="30">
        <f>SUM('TST:TRT24'!I34)</f>
        <v>0</v>
      </c>
      <c r="J34" s="30">
        <f t="shared" si="1"/>
        <v>593</v>
      </c>
      <c r="K34" s="31">
        <f>SUM('TST:TRT24'!K34)</f>
        <v>6</v>
      </c>
      <c r="L34" s="31">
        <f>SUM('TST:TRT24'!L34)</f>
        <v>6</v>
      </c>
      <c r="M34" s="31">
        <f t="shared" si="5"/>
        <v>12</v>
      </c>
      <c r="N34" s="31">
        <f>SUM('TST:TRT24'!N34)</f>
        <v>8</v>
      </c>
    </row>
    <row r="35" spans="1:15">
      <c r="A35" s="3"/>
      <c r="B35" s="32"/>
      <c r="C35" s="32"/>
      <c r="D35" s="42"/>
      <c r="E35" s="34">
        <v>2</v>
      </c>
      <c r="F35" s="30">
        <f>SUM('TST:TRT24'!F35)</f>
        <v>1</v>
      </c>
      <c r="G35" s="30">
        <f>SUM('TST:TRT24'!G35)</f>
        <v>1103</v>
      </c>
      <c r="H35" s="30">
        <f t="shared" si="4"/>
        <v>1104</v>
      </c>
      <c r="I35" s="30">
        <f>SUM('TST:TRT24'!I35)</f>
        <v>0</v>
      </c>
      <c r="J35" s="30">
        <f t="shared" si="1"/>
        <v>1104</v>
      </c>
      <c r="K35" s="31">
        <f>SUM('TST:TRT24'!K35)</f>
        <v>2</v>
      </c>
      <c r="L35" s="31">
        <f>SUM('TST:TRT24'!L35)</f>
        <v>5</v>
      </c>
      <c r="M35" s="31">
        <f t="shared" si="5"/>
        <v>7</v>
      </c>
      <c r="N35" s="31">
        <f>SUM('TST:TRT24'!N35)</f>
        <v>6</v>
      </c>
    </row>
    <row r="36" spans="1:15">
      <c r="A36" s="3"/>
      <c r="B36" s="33"/>
      <c r="C36" s="33"/>
      <c r="D36" s="42"/>
      <c r="E36" s="35">
        <v>1</v>
      </c>
      <c r="F36" s="30">
        <f>SUM('TST:TRT24'!F36)</f>
        <v>0</v>
      </c>
      <c r="G36" s="30">
        <f>SUM('TST:TRT24'!G36)</f>
        <v>571</v>
      </c>
      <c r="H36" s="30">
        <f t="shared" si="4"/>
        <v>571</v>
      </c>
      <c r="I36" s="30">
        <f>SUM('TST:TRT24'!I36)</f>
        <v>1403</v>
      </c>
      <c r="J36" s="30">
        <f t="shared" si="1"/>
        <v>1974</v>
      </c>
      <c r="K36" s="31">
        <f>SUM('TST:TRT24'!K36)</f>
        <v>7</v>
      </c>
      <c r="L36" s="31">
        <f>SUM('TST:TRT24'!L36)</f>
        <v>13</v>
      </c>
      <c r="M36" s="31">
        <f t="shared" si="5"/>
        <v>20</v>
      </c>
      <c r="N36" s="31">
        <f>SUM('TST:TRT24'!N36)</f>
        <v>18</v>
      </c>
    </row>
    <row r="37" spans="1:15" ht="19.5" customHeight="1">
      <c r="A37" s="3"/>
      <c r="B37" s="304" t="s">
        <v>19</v>
      </c>
      <c r="C37" s="305"/>
      <c r="D37" s="305"/>
      <c r="E37" s="305"/>
      <c r="F37" s="55">
        <f t="shared" ref="F37:N37" si="6">SUM(F24:F36)</f>
        <v>22039</v>
      </c>
      <c r="G37" s="55">
        <f t="shared" si="6"/>
        <v>2673</v>
      </c>
      <c r="H37" s="55">
        <f t="shared" si="6"/>
        <v>24712</v>
      </c>
      <c r="I37" s="55">
        <f t="shared" si="6"/>
        <v>1403</v>
      </c>
      <c r="J37" s="55">
        <f t="shared" si="6"/>
        <v>26115</v>
      </c>
      <c r="K37" s="55">
        <f t="shared" si="6"/>
        <v>7436</v>
      </c>
      <c r="L37" s="55">
        <f t="shared" si="6"/>
        <v>1301</v>
      </c>
      <c r="M37" s="55">
        <f t="shared" si="6"/>
        <v>8737</v>
      </c>
      <c r="N37" s="55">
        <f t="shared" si="6"/>
        <v>1728</v>
      </c>
      <c r="O37" s="4"/>
    </row>
    <row r="38" spans="1:15">
      <c r="A38" s="3"/>
      <c r="B38" s="43"/>
      <c r="C38" s="43"/>
      <c r="D38" s="46"/>
      <c r="E38" s="47">
        <v>13</v>
      </c>
      <c r="F38" s="49">
        <f>SUM('TST:TRT24'!F38)</f>
        <v>83</v>
      </c>
      <c r="G38" s="49">
        <f>SUM('TST:TRT24'!G38)</f>
        <v>0</v>
      </c>
      <c r="H38" s="49">
        <f t="shared" si="4"/>
        <v>83</v>
      </c>
      <c r="I38" s="49">
        <f>SUM('TST:TRT24'!I38)</f>
        <v>0</v>
      </c>
      <c r="J38" s="49">
        <f t="shared" si="1"/>
        <v>83</v>
      </c>
      <c r="K38" s="50">
        <f>SUM('TST:TRT24'!K38)</f>
        <v>12</v>
      </c>
      <c r="L38" s="50">
        <f>SUM('TST:TRT24'!L38)</f>
        <v>11</v>
      </c>
      <c r="M38" s="50">
        <f>K38+L38</f>
        <v>23</v>
      </c>
      <c r="N38" s="50">
        <f>SUM('TST:TRT24'!N38)</f>
        <v>16</v>
      </c>
    </row>
    <row r="39" spans="1:15">
      <c r="A39" s="3"/>
      <c r="B39" s="44" t="s">
        <v>1</v>
      </c>
      <c r="C39" s="44" t="s">
        <v>0</v>
      </c>
      <c r="D39" s="48" t="s">
        <v>21</v>
      </c>
      <c r="E39" s="47">
        <v>12</v>
      </c>
      <c r="F39" s="49">
        <f>SUM('TST:TRT24'!F39)</f>
        <v>4</v>
      </c>
      <c r="G39" s="49">
        <f>SUM('TST:TRT24'!G39)</f>
        <v>0</v>
      </c>
      <c r="H39" s="49">
        <f t="shared" si="4"/>
        <v>4</v>
      </c>
      <c r="I39" s="49">
        <f>SUM('TST:TRT24'!I39)</f>
        <v>0</v>
      </c>
      <c r="J39" s="49">
        <f t="shared" si="1"/>
        <v>4</v>
      </c>
      <c r="K39" s="50">
        <f>SUM('TST:TRT24'!K39)</f>
        <v>1</v>
      </c>
      <c r="L39" s="50">
        <f>SUM('TST:TRT24'!L39)</f>
        <v>0</v>
      </c>
      <c r="M39" s="50">
        <f t="shared" ref="M39:M50" si="7">K39+L39</f>
        <v>1</v>
      </c>
      <c r="N39" s="50">
        <f>SUM('TST:TRT24'!N39)</f>
        <v>0</v>
      </c>
    </row>
    <row r="40" spans="1:15">
      <c r="A40" s="3"/>
      <c r="B40" s="44" t="s">
        <v>10</v>
      </c>
      <c r="C40" s="44"/>
      <c r="D40" s="48" t="s">
        <v>10</v>
      </c>
      <c r="E40" s="47">
        <v>11</v>
      </c>
      <c r="F40" s="49">
        <f>SUM('TST:TRT24'!F40)</f>
        <v>1</v>
      </c>
      <c r="G40" s="49">
        <f>SUM('TST:TRT24'!G40)</f>
        <v>0</v>
      </c>
      <c r="H40" s="49">
        <f t="shared" si="4"/>
        <v>1</v>
      </c>
      <c r="I40" s="49">
        <f>SUM('TST:TRT24'!I40)</f>
        <v>0</v>
      </c>
      <c r="J40" s="49">
        <f t="shared" si="1"/>
        <v>1</v>
      </c>
      <c r="K40" s="50">
        <f>SUM('TST:TRT24'!K40)</f>
        <v>0</v>
      </c>
      <c r="L40" s="50">
        <f>SUM('TST:TRT24'!L40)</f>
        <v>1</v>
      </c>
      <c r="M40" s="50">
        <f t="shared" si="7"/>
        <v>1</v>
      </c>
      <c r="N40" s="50">
        <f>SUM('TST:TRT24'!N40)</f>
        <v>2</v>
      </c>
    </row>
    <row r="41" spans="1:15">
      <c r="A41" s="3"/>
      <c r="B41" s="44" t="s">
        <v>11</v>
      </c>
      <c r="C41" s="43"/>
      <c r="D41" s="48" t="s">
        <v>2</v>
      </c>
      <c r="E41" s="47">
        <v>10</v>
      </c>
      <c r="F41" s="49">
        <f>SUM('TST:TRT24'!F41)</f>
        <v>2</v>
      </c>
      <c r="G41" s="49">
        <f>SUM('TST:TRT24'!G41)</f>
        <v>0</v>
      </c>
      <c r="H41" s="49">
        <f t="shared" si="4"/>
        <v>2</v>
      </c>
      <c r="I41" s="49">
        <f>SUM('TST:TRT24'!I41)</f>
        <v>0</v>
      </c>
      <c r="J41" s="49">
        <f t="shared" si="1"/>
        <v>2</v>
      </c>
      <c r="K41" s="50">
        <f>SUM('TST:TRT24'!K41)</f>
        <v>1</v>
      </c>
      <c r="L41" s="50">
        <f>SUM('TST:TRT24'!L41)</f>
        <v>0</v>
      </c>
      <c r="M41" s="50">
        <f t="shared" si="7"/>
        <v>1</v>
      </c>
      <c r="N41" s="50">
        <f>SUM('TST:TRT24'!N41)</f>
        <v>0</v>
      </c>
    </row>
    <row r="42" spans="1:15">
      <c r="A42" s="3"/>
      <c r="B42" s="44" t="s">
        <v>4</v>
      </c>
      <c r="C42" s="44"/>
      <c r="D42" s="48" t="s">
        <v>27</v>
      </c>
      <c r="E42" s="47">
        <v>9</v>
      </c>
      <c r="F42" s="49">
        <f>SUM('TST:TRT24'!F42)</f>
        <v>0</v>
      </c>
      <c r="G42" s="49">
        <f>SUM('TST:TRT24'!G42)</f>
        <v>0</v>
      </c>
      <c r="H42" s="49">
        <f t="shared" si="4"/>
        <v>0</v>
      </c>
      <c r="I42" s="49">
        <f>SUM('TST:TRT24'!I42)</f>
        <v>0</v>
      </c>
      <c r="J42" s="49">
        <f t="shared" si="1"/>
        <v>0</v>
      </c>
      <c r="K42" s="50">
        <f>SUM('TST:TRT24'!K42)</f>
        <v>0</v>
      </c>
      <c r="L42" s="50">
        <f>SUM('TST:TRT24'!L42)</f>
        <v>0</v>
      </c>
      <c r="M42" s="50">
        <f t="shared" si="7"/>
        <v>0</v>
      </c>
      <c r="N42" s="50">
        <f>SUM('TST:TRT24'!N42)</f>
        <v>0</v>
      </c>
    </row>
    <row r="43" spans="1:15">
      <c r="A43" s="3"/>
      <c r="B43" s="44" t="s">
        <v>3</v>
      </c>
      <c r="C43" s="44" t="s">
        <v>5</v>
      </c>
      <c r="D43" s="48" t="s">
        <v>1</v>
      </c>
      <c r="E43" s="47">
        <v>8</v>
      </c>
      <c r="F43" s="49">
        <f>SUM('TST:TRT24'!F43)</f>
        <v>0</v>
      </c>
      <c r="G43" s="49">
        <f>SUM('TST:TRT24'!G43)</f>
        <v>0</v>
      </c>
      <c r="H43" s="49">
        <f t="shared" si="4"/>
        <v>0</v>
      </c>
      <c r="I43" s="49">
        <f>SUM('TST:TRT24'!I43)</f>
        <v>0</v>
      </c>
      <c r="J43" s="49">
        <f t="shared" si="1"/>
        <v>0</v>
      </c>
      <c r="K43" s="50">
        <f>SUM('TST:TRT24'!K43)</f>
        <v>0</v>
      </c>
      <c r="L43" s="50">
        <f>SUM('TST:TRT24'!L43)</f>
        <v>0</v>
      </c>
      <c r="M43" s="50">
        <f t="shared" si="7"/>
        <v>0</v>
      </c>
      <c r="N43" s="50">
        <f>SUM('TST:TRT24'!N43)</f>
        <v>0</v>
      </c>
    </row>
    <row r="44" spans="1:15">
      <c r="A44" s="3"/>
      <c r="B44" s="44" t="s">
        <v>4</v>
      </c>
      <c r="C44" s="44"/>
      <c r="D44" s="48" t="s">
        <v>26</v>
      </c>
      <c r="E44" s="47">
        <v>7</v>
      </c>
      <c r="F44" s="49">
        <f>SUM('TST:TRT24'!F44)</f>
        <v>0</v>
      </c>
      <c r="G44" s="49">
        <f>SUM('TST:TRT24'!G44)</f>
        <v>0</v>
      </c>
      <c r="H44" s="49">
        <f t="shared" si="4"/>
        <v>0</v>
      </c>
      <c r="I44" s="49">
        <f>SUM('TST:TRT24'!I44)</f>
        <v>0</v>
      </c>
      <c r="J44" s="49">
        <f t="shared" si="1"/>
        <v>0</v>
      </c>
      <c r="K44" s="50">
        <f>SUM('TST:TRT24'!K44)</f>
        <v>0</v>
      </c>
      <c r="L44" s="50">
        <f>SUM('TST:TRT24'!L44)</f>
        <v>0</v>
      </c>
      <c r="M44" s="50">
        <f t="shared" si="7"/>
        <v>0</v>
      </c>
      <c r="N44" s="50">
        <f>SUM('TST:TRT24'!N44)</f>
        <v>0</v>
      </c>
    </row>
    <row r="45" spans="1:15">
      <c r="A45" s="3"/>
      <c r="B45" s="44" t="s">
        <v>1</v>
      </c>
      <c r="C45" s="44"/>
      <c r="D45" s="48" t="s">
        <v>22</v>
      </c>
      <c r="E45" s="47">
        <v>6</v>
      </c>
      <c r="F45" s="49">
        <f>SUM('TST:TRT24'!F45)</f>
        <v>0</v>
      </c>
      <c r="G45" s="49">
        <f>SUM('TST:TRT24'!G45)</f>
        <v>0</v>
      </c>
      <c r="H45" s="49">
        <f t="shared" si="4"/>
        <v>0</v>
      </c>
      <c r="I45" s="49">
        <f>SUM('TST:TRT24'!I45)</f>
        <v>0</v>
      </c>
      <c r="J45" s="49">
        <f t="shared" si="1"/>
        <v>0</v>
      </c>
      <c r="K45" s="50">
        <f>SUM('TST:TRT24'!K45)</f>
        <v>0</v>
      </c>
      <c r="L45" s="50">
        <f>SUM('TST:TRT24'!L45)</f>
        <v>0</v>
      </c>
      <c r="M45" s="50">
        <f t="shared" si="7"/>
        <v>0</v>
      </c>
      <c r="N45" s="50">
        <f>SUM('TST:TRT24'!N45)</f>
        <v>0</v>
      </c>
    </row>
    <row r="46" spans="1:15">
      <c r="A46" s="3"/>
      <c r="B46" s="44" t="s">
        <v>12</v>
      </c>
      <c r="C46" s="43"/>
      <c r="D46" s="48" t="s">
        <v>2</v>
      </c>
      <c r="E46" s="47">
        <v>5</v>
      </c>
      <c r="F46" s="49">
        <f>SUM('TST:TRT24'!F46)</f>
        <v>0</v>
      </c>
      <c r="G46" s="49">
        <f>SUM('TST:TRT24'!G46)</f>
        <v>0</v>
      </c>
      <c r="H46" s="49">
        <f t="shared" si="4"/>
        <v>0</v>
      </c>
      <c r="I46" s="49">
        <f>SUM('TST:TRT24'!I46)</f>
        <v>0</v>
      </c>
      <c r="J46" s="49">
        <f t="shared" si="1"/>
        <v>0</v>
      </c>
      <c r="K46" s="50">
        <f>SUM('TST:TRT24'!K46)</f>
        <v>1</v>
      </c>
      <c r="L46" s="50">
        <f>SUM('TST:TRT24'!L46)</f>
        <v>0</v>
      </c>
      <c r="M46" s="50">
        <f t="shared" si="7"/>
        <v>1</v>
      </c>
      <c r="N46" s="50">
        <f>SUM('TST:TRT24'!N46)</f>
        <v>0</v>
      </c>
    </row>
    <row r="47" spans="1:15">
      <c r="A47" s="3"/>
      <c r="B47" s="44"/>
      <c r="C47" s="44"/>
      <c r="D47" s="48" t="s">
        <v>7</v>
      </c>
      <c r="E47" s="47">
        <v>4</v>
      </c>
      <c r="F47" s="49">
        <f>SUM('TST:TRT24'!F47)</f>
        <v>0</v>
      </c>
      <c r="G47" s="49">
        <f>SUM('TST:TRT24'!G47)</f>
        <v>0</v>
      </c>
      <c r="H47" s="49">
        <f t="shared" si="4"/>
        <v>0</v>
      </c>
      <c r="I47" s="49">
        <f>SUM('TST:TRT24'!I47)</f>
        <v>0</v>
      </c>
      <c r="J47" s="49">
        <f t="shared" si="1"/>
        <v>0</v>
      </c>
      <c r="K47" s="50">
        <f>SUM('TST:TRT24'!K47)</f>
        <v>0</v>
      </c>
      <c r="L47" s="50">
        <f>SUM('TST:TRT24'!L47)</f>
        <v>1</v>
      </c>
      <c r="M47" s="50">
        <f t="shared" si="7"/>
        <v>1</v>
      </c>
      <c r="N47" s="50">
        <f>SUM('TST:TRT24'!N47)</f>
        <v>1</v>
      </c>
    </row>
    <row r="48" spans="1:15">
      <c r="A48" s="3"/>
      <c r="B48" s="44"/>
      <c r="C48" s="44" t="s">
        <v>1</v>
      </c>
      <c r="D48" s="48" t="s">
        <v>1</v>
      </c>
      <c r="E48" s="47">
        <v>3</v>
      </c>
      <c r="F48" s="49">
        <f>SUM('TST:TRT24'!F48)</f>
        <v>0</v>
      </c>
      <c r="G48" s="49">
        <f>SUM('TST:TRT24'!G48)</f>
        <v>0</v>
      </c>
      <c r="H48" s="49">
        <f t="shared" si="4"/>
        <v>0</v>
      </c>
      <c r="I48" s="49">
        <f>SUM('TST:TRT24'!I48)</f>
        <v>0</v>
      </c>
      <c r="J48" s="49">
        <f t="shared" si="1"/>
        <v>0</v>
      </c>
      <c r="K48" s="50">
        <f>SUM('TST:TRT24'!K48)</f>
        <v>0</v>
      </c>
      <c r="L48" s="50">
        <f>SUM('TST:TRT24'!L48)</f>
        <v>0</v>
      </c>
      <c r="M48" s="50">
        <f t="shared" si="7"/>
        <v>0</v>
      </c>
      <c r="N48" s="50">
        <f>SUM('TST:TRT24'!N48)</f>
        <v>0</v>
      </c>
    </row>
    <row r="49" spans="1:14">
      <c r="A49" s="3"/>
      <c r="B49" s="44"/>
      <c r="C49" s="44"/>
      <c r="D49" s="48" t="s">
        <v>3</v>
      </c>
      <c r="E49" s="47">
        <v>2</v>
      </c>
      <c r="F49" s="49">
        <f>SUM('TST:TRT24'!F49)</f>
        <v>0</v>
      </c>
      <c r="G49" s="49">
        <f>SUM('TST:TRT24'!G49)</f>
        <v>0</v>
      </c>
      <c r="H49" s="49">
        <f t="shared" si="4"/>
        <v>0</v>
      </c>
      <c r="I49" s="49">
        <f>SUM('TST:TRT24'!I49)</f>
        <v>0</v>
      </c>
      <c r="J49" s="49">
        <f t="shared" si="1"/>
        <v>0</v>
      </c>
      <c r="K49" s="50">
        <f>SUM('TST:TRT24'!K49)</f>
        <v>0</v>
      </c>
      <c r="L49" s="50">
        <f>SUM('TST:TRT24'!L49)</f>
        <v>0</v>
      </c>
      <c r="M49" s="50">
        <f t="shared" si="7"/>
        <v>0</v>
      </c>
      <c r="N49" s="50">
        <f>SUM('TST:TRT24'!N49)</f>
        <v>0</v>
      </c>
    </row>
    <row r="50" spans="1:14">
      <c r="A50" s="3"/>
      <c r="B50" s="45"/>
      <c r="C50" s="48"/>
      <c r="D50" s="45"/>
      <c r="E50" s="43">
        <v>1</v>
      </c>
      <c r="F50" s="49">
        <f>SUM('TST:TRT24'!F50)</f>
        <v>0</v>
      </c>
      <c r="G50" s="49">
        <f>SUM('TST:TRT24'!G50)</f>
        <v>0</v>
      </c>
      <c r="H50" s="51">
        <f t="shared" si="4"/>
        <v>0</v>
      </c>
      <c r="I50" s="49">
        <f>SUM('TST:TRT24'!I50)</f>
        <v>148</v>
      </c>
      <c r="J50" s="51">
        <f t="shared" si="1"/>
        <v>148</v>
      </c>
      <c r="K50" s="50">
        <f>SUM('TST:TRT24'!K50)</f>
        <v>0</v>
      </c>
      <c r="L50" s="50">
        <f>SUM('TST:TRT24'!L50)</f>
        <v>0</v>
      </c>
      <c r="M50" s="52">
        <f t="shared" si="7"/>
        <v>0</v>
      </c>
      <c r="N50" s="50">
        <f>SUM('TST:TRT24'!N50)</f>
        <v>0</v>
      </c>
    </row>
    <row r="51" spans="1:14" ht="19.5" customHeight="1">
      <c r="B51" s="306" t="s">
        <v>20</v>
      </c>
      <c r="C51" s="306"/>
      <c r="D51" s="306"/>
      <c r="E51" s="306"/>
      <c r="F51" s="59">
        <f t="shared" ref="F51:N51" si="8">SUM(F38:F50)</f>
        <v>90</v>
      </c>
      <c r="G51" s="59">
        <f t="shared" si="8"/>
        <v>0</v>
      </c>
      <c r="H51" s="59">
        <f t="shared" si="8"/>
        <v>90</v>
      </c>
      <c r="I51" s="59">
        <f t="shared" si="8"/>
        <v>148</v>
      </c>
      <c r="J51" s="59">
        <f t="shared" si="8"/>
        <v>238</v>
      </c>
      <c r="K51" s="59">
        <f t="shared" si="8"/>
        <v>15</v>
      </c>
      <c r="L51" s="59">
        <f t="shared" si="8"/>
        <v>13</v>
      </c>
      <c r="M51" s="59">
        <f t="shared" si="8"/>
        <v>28</v>
      </c>
      <c r="N51" s="59">
        <f t="shared" si="8"/>
        <v>19</v>
      </c>
    </row>
    <row r="52" spans="1:14" ht="19.5" customHeight="1">
      <c r="B52" s="308" t="s">
        <v>37</v>
      </c>
      <c r="C52" s="309"/>
      <c r="D52" s="309"/>
      <c r="E52" s="310"/>
      <c r="F52" s="60">
        <f>SUM('TST:TRT24'!F52)</f>
        <v>0</v>
      </c>
      <c r="G52" s="60">
        <f>SUM('TST:TRT24'!G52)</f>
        <v>0</v>
      </c>
      <c r="H52" s="60">
        <f>SUM('TST:TRT24'!H52)</f>
        <v>0</v>
      </c>
      <c r="I52" s="60">
        <f>SUM('TST:TRT24'!I52)</f>
        <v>0</v>
      </c>
      <c r="J52" s="60">
        <f>SUM('TST:TRT24'!J52)</f>
        <v>0</v>
      </c>
      <c r="K52" s="60">
        <f>SUM('TST:TRT24'!K52)</f>
        <v>42</v>
      </c>
      <c r="L52" s="60">
        <f>SUM('TST:TRT24'!L52)</f>
        <v>65</v>
      </c>
      <c r="M52" s="60">
        <f>SUM('TST:TRT24'!M52)</f>
        <v>91</v>
      </c>
      <c r="N52" s="60">
        <f>SUM('TST:TRT24'!N52)</f>
        <v>81</v>
      </c>
    </row>
    <row r="53" spans="1:14" ht="19.5" customHeight="1">
      <c r="B53" s="300" t="s">
        <v>40</v>
      </c>
      <c r="C53" s="300"/>
      <c r="D53" s="300"/>
      <c r="E53" s="300"/>
      <c r="F53" s="53">
        <f>+F23+F37+F51+F52</f>
        <v>36733</v>
      </c>
      <c r="G53" s="53">
        <f t="shared" ref="G53:J53" si="9">+G23+G37+G51+G52</f>
        <v>4241</v>
      </c>
      <c r="H53" s="53">
        <f t="shared" si="9"/>
        <v>40974</v>
      </c>
      <c r="I53" s="53">
        <f t="shared" si="9"/>
        <v>2276</v>
      </c>
      <c r="J53" s="53">
        <f t="shared" si="9"/>
        <v>43250</v>
      </c>
      <c r="K53" s="53">
        <f>+K23+K37+K51+K52</f>
        <v>14273</v>
      </c>
      <c r="L53" s="53">
        <f t="shared" ref="L53:N53" si="10">+L23+L37+L51+L52</f>
        <v>2644</v>
      </c>
      <c r="M53" s="53">
        <f>K53+L53</f>
        <v>16917</v>
      </c>
      <c r="N53" s="53">
        <f t="shared" si="10"/>
        <v>3352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10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3 M37 M53 K24:N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6" zoomScaleNormal="100"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318" t="s">
        <v>80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81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87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362">
        <v>226</v>
      </c>
      <c r="G10" s="362">
        <v>4</v>
      </c>
      <c r="H10" s="363">
        <f>SUM(F10:G10)</f>
        <v>230</v>
      </c>
      <c r="I10" s="362">
        <v>0</v>
      </c>
      <c r="J10" s="363">
        <f>SUM(H10:I10)</f>
        <v>230</v>
      </c>
      <c r="K10" s="214">
        <f>344+2</f>
        <v>346</v>
      </c>
      <c r="L10" s="214">
        <f>45+18</f>
        <v>63</v>
      </c>
      <c r="M10" s="363">
        <f t="shared" ref="M10:M22" si="0">SUM(K10:L10)</f>
        <v>409</v>
      </c>
      <c r="N10" s="214">
        <f>52+22</f>
        <v>74</v>
      </c>
    </row>
    <row r="11" spans="1:14" ht="12.75" customHeight="1">
      <c r="A11" s="16"/>
      <c r="B11" s="12" t="s">
        <v>1</v>
      </c>
      <c r="C11" s="17" t="s">
        <v>0</v>
      </c>
      <c r="D11" s="9"/>
      <c r="E11" s="68">
        <v>12</v>
      </c>
      <c r="F11" s="362">
        <v>11</v>
      </c>
      <c r="G11" s="362">
        <v>0</v>
      </c>
      <c r="H11" s="363">
        <f t="shared" ref="H11:H22" si="1">SUM(F11:G11)</f>
        <v>11</v>
      </c>
      <c r="I11" s="362">
        <v>0</v>
      </c>
      <c r="J11" s="363">
        <f>SUM(H11:I11)</f>
        <v>11</v>
      </c>
      <c r="K11" s="214">
        <v>0</v>
      </c>
      <c r="L11" s="364">
        <v>0</v>
      </c>
      <c r="M11" s="363">
        <f t="shared" si="0"/>
        <v>0</v>
      </c>
      <c r="N11" s="214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8">
        <v>11</v>
      </c>
      <c r="F12" s="362">
        <v>130</v>
      </c>
      <c r="G12" s="362">
        <v>0</v>
      </c>
      <c r="H12" s="363">
        <f t="shared" si="1"/>
        <v>130</v>
      </c>
      <c r="I12" s="362">
        <v>0</v>
      </c>
      <c r="J12" s="363">
        <f t="shared" ref="J12:J22" si="2">SUM(H12:I12)</f>
        <v>130</v>
      </c>
      <c r="K12" s="214">
        <v>1</v>
      </c>
      <c r="L12" s="364">
        <v>0</v>
      </c>
      <c r="M12" s="363">
        <f t="shared" si="0"/>
        <v>1</v>
      </c>
      <c r="N12" s="214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362">
        <v>88</v>
      </c>
      <c r="G13" s="362">
        <v>0</v>
      </c>
      <c r="H13" s="363">
        <f t="shared" si="1"/>
        <v>88</v>
      </c>
      <c r="I13" s="362">
        <v>0</v>
      </c>
      <c r="J13" s="363">
        <f t="shared" si="2"/>
        <v>88</v>
      </c>
      <c r="K13" s="214">
        <v>1</v>
      </c>
      <c r="L13" s="364">
        <v>0</v>
      </c>
      <c r="M13" s="363">
        <f t="shared" si="0"/>
        <v>1</v>
      </c>
      <c r="N13" s="214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8">
        <v>9</v>
      </c>
      <c r="F14" s="362">
        <v>24</v>
      </c>
      <c r="G14" s="362">
        <v>0</v>
      </c>
      <c r="H14" s="363">
        <f t="shared" si="1"/>
        <v>24</v>
      </c>
      <c r="I14" s="362">
        <v>0</v>
      </c>
      <c r="J14" s="363">
        <f t="shared" si="2"/>
        <v>24</v>
      </c>
      <c r="K14" s="214">
        <v>0</v>
      </c>
      <c r="L14" s="364">
        <v>1</v>
      </c>
      <c r="M14" s="363">
        <f t="shared" si="0"/>
        <v>1</v>
      </c>
      <c r="N14" s="214">
        <v>1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362">
        <v>39</v>
      </c>
      <c r="G15" s="362">
        <v>0</v>
      </c>
      <c r="H15" s="363">
        <f t="shared" si="1"/>
        <v>39</v>
      </c>
      <c r="I15" s="362">
        <v>0</v>
      </c>
      <c r="J15" s="363">
        <f t="shared" si="2"/>
        <v>39</v>
      </c>
      <c r="K15" s="214">
        <v>0</v>
      </c>
      <c r="L15" s="364">
        <v>0</v>
      </c>
      <c r="M15" s="363">
        <f t="shared" si="0"/>
        <v>0</v>
      </c>
      <c r="N15" s="214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362">
        <v>25</v>
      </c>
      <c r="G16" s="362">
        <v>0</v>
      </c>
      <c r="H16" s="363">
        <f t="shared" si="1"/>
        <v>25</v>
      </c>
      <c r="I16" s="362">
        <v>0</v>
      </c>
      <c r="J16" s="363">
        <f t="shared" si="2"/>
        <v>25</v>
      </c>
      <c r="K16" s="214">
        <v>0</v>
      </c>
      <c r="L16" s="364">
        <v>0</v>
      </c>
      <c r="M16" s="363">
        <f t="shared" si="0"/>
        <v>0</v>
      </c>
      <c r="N16" s="214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362">
        <v>44</v>
      </c>
      <c r="G17" s="362">
        <v>0</v>
      </c>
      <c r="H17" s="363">
        <f t="shared" si="1"/>
        <v>44</v>
      </c>
      <c r="I17" s="362">
        <v>0</v>
      </c>
      <c r="J17" s="363">
        <f t="shared" si="2"/>
        <v>44</v>
      </c>
      <c r="K17" s="214">
        <v>1</v>
      </c>
      <c r="L17" s="364">
        <v>0</v>
      </c>
      <c r="M17" s="363">
        <f t="shared" si="0"/>
        <v>1</v>
      </c>
      <c r="N17" s="214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365">
        <v>72</v>
      </c>
      <c r="G18" s="365">
        <v>0</v>
      </c>
      <c r="H18" s="363">
        <f t="shared" si="1"/>
        <v>72</v>
      </c>
      <c r="I18" s="365">
        <v>0</v>
      </c>
      <c r="J18" s="363">
        <f t="shared" si="2"/>
        <v>72</v>
      </c>
      <c r="K18" s="214">
        <v>0</v>
      </c>
      <c r="L18" s="366">
        <v>1</v>
      </c>
      <c r="M18" s="363">
        <f t="shared" si="0"/>
        <v>1</v>
      </c>
      <c r="N18" s="214">
        <v>1</v>
      </c>
    </row>
    <row r="19" spans="1:14">
      <c r="A19" s="16"/>
      <c r="B19" s="12"/>
      <c r="C19" s="17"/>
      <c r="D19" s="13" t="s">
        <v>12</v>
      </c>
      <c r="E19" s="68">
        <v>4</v>
      </c>
      <c r="F19" s="365">
        <v>33</v>
      </c>
      <c r="G19" s="365">
        <v>0</v>
      </c>
      <c r="H19" s="363">
        <f t="shared" si="1"/>
        <v>33</v>
      </c>
      <c r="I19" s="365">
        <v>0</v>
      </c>
      <c r="J19" s="363">
        <f t="shared" si="2"/>
        <v>33</v>
      </c>
      <c r="K19" s="214">
        <v>0</v>
      </c>
      <c r="L19" s="366">
        <v>0</v>
      </c>
      <c r="M19" s="363">
        <f t="shared" si="0"/>
        <v>0</v>
      </c>
      <c r="N19" s="214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365">
        <v>9</v>
      </c>
      <c r="G20" s="365">
        <v>11</v>
      </c>
      <c r="H20" s="363">
        <f t="shared" si="1"/>
        <v>20</v>
      </c>
      <c r="I20" s="365">
        <v>0</v>
      </c>
      <c r="J20" s="363">
        <f t="shared" si="2"/>
        <v>20</v>
      </c>
      <c r="K20" s="214">
        <v>0</v>
      </c>
      <c r="L20" s="366">
        <v>0</v>
      </c>
      <c r="M20" s="363">
        <f t="shared" si="0"/>
        <v>0</v>
      </c>
      <c r="N20" s="214">
        <v>0</v>
      </c>
    </row>
    <row r="21" spans="1:14">
      <c r="A21" s="16"/>
      <c r="B21" s="12"/>
      <c r="C21" s="17"/>
      <c r="D21" s="9"/>
      <c r="E21" s="68">
        <v>2</v>
      </c>
      <c r="F21" s="365">
        <v>1</v>
      </c>
      <c r="G21" s="365">
        <v>24</v>
      </c>
      <c r="H21" s="363">
        <f t="shared" si="1"/>
        <v>25</v>
      </c>
      <c r="I21" s="365">
        <v>0</v>
      </c>
      <c r="J21" s="363">
        <f t="shared" si="2"/>
        <v>25</v>
      </c>
      <c r="K21" s="214">
        <v>0</v>
      </c>
      <c r="L21" s="366">
        <v>0</v>
      </c>
      <c r="M21" s="363">
        <f t="shared" si="0"/>
        <v>0</v>
      </c>
      <c r="N21" s="214">
        <v>0</v>
      </c>
    </row>
    <row r="22" spans="1:14">
      <c r="A22" s="16"/>
      <c r="B22" s="14"/>
      <c r="C22" s="18"/>
      <c r="D22" s="9"/>
      <c r="E22" s="67">
        <v>1</v>
      </c>
      <c r="F22" s="365">
        <v>0</v>
      </c>
      <c r="G22" s="365">
        <v>12</v>
      </c>
      <c r="H22" s="363">
        <f t="shared" si="1"/>
        <v>12</v>
      </c>
      <c r="I22" s="365">
        <v>30</v>
      </c>
      <c r="J22" s="363">
        <f t="shared" si="2"/>
        <v>42</v>
      </c>
      <c r="K22" s="214">
        <v>0</v>
      </c>
      <c r="L22" s="366">
        <v>0</v>
      </c>
      <c r="M22" s="363">
        <f t="shared" si="0"/>
        <v>0</v>
      </c>
      <c r="N22" s="214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367">
        <f>SUM(F10:F22)</f>
        <v>702</v>
      </c>
      <c r="G23" s="367">
        <f>SUM(G10:G22)</f>
        <v>51</v>
      </c>
      <c r="H23" s="367">
        <f>SUM(H10:H22)</f>
        <v>753</v>
      </c>
      <c r="I23" s="367">
        <f>SUM(I10:I22)</f>
        <v>30</v>
      </c>
      <c r="J23" s="367">
        <f t="shared" ref="J12:J54" si="3">SUM(H23:I23)</f>
        <v>783</v>
      </c>
      <c r="K23" s="367">
        <f>SUM(K10:K22)</f>
        <v>349</v>
      </c>
      <c r="L23" s="367">
        <f>SUM(L10:L22)</f>
        <v>65</v>
      </c>
      <c r="M23" s="367">
        <f t="shared" ref="M10:M54" si="4">SUM(K23:L23)</f>
        <v>414</v>
      </c>
      <c r="N23" s="367">
        <f>SUM(N10:N22)</f>
        <v>76</v>
      </c>
    </row>
    <row r="24" spans="1:14">
      <c r="A24" s="16"/>
      <c r="B24" s="12"/>
      <c r="C24" s="12"/>
      <c r="D24" s="15"/>
      <c r="E24" s="14">
        <v>13</v>
      </c>
      <c r="F24" s="365">
        <v>594</v>
      </c>
      <c r="G24" s="368">
        <v>67</v>
      </c>
      <c r="H24" s="363">
        <f t="shared" ref="H24:H36" si="5">SUM(F24:G24)</f>
        <v>661</v>
      </c>
      <c r="I24" s="369">
        <v>0</v>
      </c>
      <c r="J24" s="363">
        <f t="shared" si="3"/>
        <v>661</v>
      </c>
      <c r="K24" s="214">
        <f>603+3</f>
        <v>606</v>
      </c>
      <c r="L24" s="366">
        <f>71+11</f>
        <v>82</v>
      </c>
      <c r="M24" s="363">
        <f t="shared" si="4"/>
        <v>688</v>
      </c>
      <c r="N24" s="214">
        <f>95+16</f>
        <v>111</v>
      </c>
    </row>
    <row r="25" spans="1:14">
      <c r="A25" s="16"/>
      <c r="B25" s="12"/>
      <c r="C25" s="12" t="s">
        <v>0</v>
      </c>
      <c r="D25" s="15"/>
      <c r="E25" s="68">
        <v>12</v>
      </c>
      <c r="F25" s="365">
        <v>18</v>
      </c>
      <c r="G25" s="368">
        <v>0</v>
      </c>
      <c r="H25" s="363">
        <f t="shared" si="5"/>
        <v>18</v>
      </c>
      <c r="I25" s="369">
        <v>0</v>
      </c>
      <c r="J25" s="363">
        <f t="shared" si="3"/>
        <v>18</v>
      </c>
      <c r="K25" s="214">
        <v>0</v>
      </c>
      <c r="L25" s="366">
        <v>0</v>
      </c>
      <c r="M25" s="363">
        <f t="shared" si="4"/>
        <v>0</v>
      </c>
      <c r="N25" s="214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365">
        <v>47</v>
      </c>
      <c r="G26" s="368">
        <v>0</v>
      </c>
      <c r="H26" s="363">
        <f t="shared" si="5"/>
        <v>47</v>
      </c>
      <c r="I26" s="369">
        <v>0</v>
      </c>
      <c r="J26" s="363">
        <f t="shared" si="3"/>
        <v>47</v>
      </c>
      <c r="K26" s="214">
        <v>0</v>
      </c>
      <c r="L26" s="366">
        <v>0</v>
      </c>
      <c r="M26" s="363">
        <f t="shared" si="4"/>
        <v>0</v>
      </c>
      <c r="N26" s="214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365">
        <v>71</v>
      </c>
      <c r="G27" s="368">
        <v>0</v>
      </c>
      <c r="H27" s="363">
        <f t="shared" si="5"/>
        <v>71</v>
      </c>
      <c r="I27" s="369">
        <v>0</v>
      </c>
      <c r="J27" s="363">
        <f t="shared" si="3"/>
        <v>71</v>
      </c>
      <c r="K27" s="214">
        <v>2</v>
      </c>
      <c r="L27" s="366">
        <v>0</v>
      </c>
      <c r="M27" s="363">
        <f t="shared" si="4"/>
        <v>2</v>
      </c>
      <c r="N27" s="214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365">
        <v>38</v>
      </c>
      <c r="G28" s="368">
        <v>0</v>
      </c>
      <c r="H28" s="363">
        <f t="shared" si="5"/>
        <v>38</v>
      </c>
      <c r="I28" s="369">
        <v>0</v>
      </c>
      <c r="J28" s="363">
        <f t="shared" si="3"/>
        <v>38</v>
      </c>
      <c r="K28" s="214">
        <v>0</v>
      </c>
      <c r="L28" s="366">
        <v>0</v>
      </c>
      <c r="M28" s="363">
        <f t="shared" si="4"/>
        <v>0</v>
      </c>
      <c r="N28" s="214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365">
        <v>42</v>
      </c>
      <c r="G29" s="368">
        <v>0</v>
      </c>
      <c r="H29" s="363">
        <f t="shared" si="5"/>
        <v>42</v>
      </c>
      <c r="I29" s="369">
        <v>0</v>
      </c>
      <c r="J29" s="363">
        <f t="shared" si="3"/>
        <v>42</v>
      </c>
      <c r="K29" s="214">
        <v>2</v>
      </c>
      <c r="L29" s="366">
        <v>1</v>
      </c>
      <c r="M29" s="363">
        <f t="shared" si="4"/>
        <v>3</v>
      </c>
      <c r="N29" s="214">
        <v>1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365">
        <v>32</v>
      </c>
      <c r="G30" s="368">
        <v>0</v>
      </c>
      <c r="H30" s="363">
        <f t="shared" si="5"/>
        <v>32</v>
      </c>
      <c r="I30" s="369">
        <v>0</v>
      </c>
      <c r="J30" s="363">
        <f t="shared" si="3"/>
        <v>32</v>
      </c>
      <c r="K30" s="214">
        <v>0</v>
      </c>
      <c r="L30" s="366">
        <v>0</v>
      </c>
      <c r="M30" s="363">
        <f t="shared" si="4"/>
        <v>0</v>
      </c>
      <c r="N30" s="214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365">
        <v>67</v>
      </c>
      <c r="G31" s="368">
        <v>0</v>
      </c>
      <c r="H31" s="363">
        <f t="shared" si="5"/>
        <v>67</v>
      </c>
      <c r="I31" s="369">
        <v>0</v>
      </c>
      <c r="J31" s="363">
        <f t="shared" si="3"/>
        <v>67</v>
      </c>
      <c r="K31" s="214">
        <v>0</v>
      </c>
      <c r="L31" s="366">
        <v>1</v>
      </c>
      <c r="M31" s="363">
        <f t="shared" si="4"/>
        <v>1</v>
      </c>
      <c r="N31" s="214">
        <v>1</v>
      </c>
    </row>
    <row r="32" spans="1:14">
      <c r="A32" s="16"/>
      <c r="B32" s="12" t="s">
        <v>9</v>
      </c>
      <c r="C32" s="67"/>
      <c r="D32" s="15"/>
      <c r="E32" s="68">
        <v>5</v>
      </c>
      <c r="F32" s="365">
        <v>67</v>
      </c>
      <c r="G32" s="368">
        <v>0</v>
      </c>
      <c r="H32" s="363">
        <f t="shared" si="5"/>
        <v>67</v>
      </c>
      <c r="I32" s="369">
        <v>0</v>
      </c>
      <c r="J32" s="363">
        <f t="shared" si="3"/>
        <v>67</v>
      </c>
      <c r="K32" s="214">
        <v>1</v>
      </c>
      <c r="L32" s="366">
        <v>0</v>
      </c>
      <c r="M32" s="363">
        <f t="shared" si="4"/>
        <v>1</v>
      </c>
      <c r="N32" s="214">
        <v>0</v>
      </c>
    </row>
    <row r="33" spans="1:14">
      <c r="A33" s="16"/>
      <c r="B33" s="12"/>
      <c r="C33" s="12"/>
      <c r="D33" s="15"/>
      <c r="E33" s="68">
        <v>4</v>
      </c>
      <c r="F33" s="365">
        <v>76</v>
      </c>
      <c r="G33" s="368">
        <v>0</v>
      </c>
      <c r="H33" s="363">
        <f t="shared" si="5"/>
        <v>76</v>
      </c>
      <c r="I33" s="369">
        <v>0</v>
      </c>
      <c r="J33" s="363">
        <f t="shared" si="3"/>
        <v>76</v>
      </c>
      <c r="K33" s="214">
        <v>0</v>
      </c>
      <c r="L33" s="366">
        <v>0</v>
      </c>
      <c r="M33" s="363">
        <f t="shared" si="4"/>
        <v>0</v>
      </c>
      <c r="N33" s="214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365">
        <v>21</v>
      </c>
      <c r="G34" s="368">
        <v>25</v>
      </c>
      <c r="H34" s="363">
        <f t="shared" si="5"/>
        <v>46</v>
      </c>
      <c r="I34" s="369">
        <v>0</v>
      </c>
      <c r="J34" s="363">
        <f t="shared" si="3"/>
        <v>46</v>
      </c>
      <c r="K34" s="214">
        <v>0</v>
      </c>
      <c r="L34" s="366">
        <v>1</v>
      </c>
      <c r="M34" s="363">
        <f t="shared" si="4"/>
        <v>1</v>
      </c>
      <c r="N34" s="214">
        <v>2</v>
      </c>
    </row>
    <row r="35" spans="1:14">
      <c r="A35" s="16"/>
      <c r="B35" s="12"/>
      <c r="C35" s="12"/>
      <c r="D35" s="15"/>
      <c r="E35" s="68">
        <v>2</v>
      </c>
      <c r="F35" s="365">
        <v>0</v>
      </c>
      <c r="G35" s="368">
        <v>85</v>
      </c>
      <c r="H35" s="363">
        <f t="shared" si="5"/>
        <v>85</v>
      </c>
      <c r="I35" s="369">
        <v>0</v>
      </c>
      <c r="J35" s="363">
        <f t="shared" si="3"/>
        <v>85</v>
      </c>
      <c r="K35" s="214">
        <v>0</v>
      </c>
      <c r="L35" s="366">
        <v>0</v>
      </c>
      <c r="M35" s="363">
        <f t="shared" si="4"/>
        <v>0</v>
      </c>
      <c r="N35" s="214">
        <v>0</v>
      </c>
    </row>
    <row r="36" spans="1:14">
      <c r="A36" s="16"/>
      <c r="B36" s="14"/>
      <c r="C36" s="14"/>
      <c r="D36" s="15"/>
      <c r="E36" s="67">
        <v>1</v>
      </c>
      <c r="F36" s="365">
        <v>0</v>
      </c>
      <c r="G36" s="368">
        <v>50</v>
      </c>
      <c r="H36" s="363">
        <f t="shared" si="5"/>
        <v>50</v>
      </c>
      <c r="I36" s="369">
        <v>82</v>
      </c>
      <c r="J36" s="363">
        <f t="shared" si="3"/>
        <v>132</v>
      </c>
      <c r="K36" s="214">
        <v>0</v>
      </c>
      <c r="L36" s="366">
        <v>0</v>
      </c>
      <c r="M36" s="363">
        <f t="shared" si="4"/>
        <v>0</v>
      </c>
      <c r="N36" s="214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367">
        <f>SUM(F24:F36)</f>
        <v>1073</v>
      </c>
      <c r="G37" s="367">
        <f>SUM(G24:G36)</f>
        <v>227</v>
      </c>
      <c r="H37" s="367">
        <f>SUM(H24:H36)</f>
        <v>1300</v>
      </c>
      <c r="I37" s="367">
        <f>SUM(I24:I36)</f>
        <v>82</v>
      </c>
      <c r="J37" s="367">
        <f t="shared" si="3"/>
        <v>1382</v>
      </c>
      <c r="K37" s="367">
        <f>SUM(K24:K36)</f>
        <v>611</v>
      </c>
      <c r="L37" s="367">
        <f>SUM(L24:L36)</f>
        <v>85</v>
      </c>
      <c r="M37" s="367">
        <f t="shared" si="4"/>
        <v>696</v>
      </c>
      <c r="N37" s="367">
        <f>SUM(N24:N36)</f>
        <v>115</v>
      </c>
    </row>
    <row r="38" spans="1:14">
      <c r="A38" s="16"/>
      <c r="B38" s="67"/>
      <c r="C38" s="67"/>
      <c r="D38" s="19"/>
      <c r="E38" s="65">
        <v>13</v>
      </c>
      <c r="F38" s="370">
        <v>0</v>
      </c>
      <c r="G38" s="365">
        <v>0</v>
      </c>
      <c r="H38" s="363">
        <f t="shared" ref="H24:H52" si="6">SUM(F38:G38)</f>
        <v>0</v>
      </c>
      <c r="I38" s="369">
        <v>0</v>
      </c>
      <c r="J38" s="363">
        <f t="shared" si="3"/>
        <v>0</v>
      </c>
      <c r="K38" s="214">
        <v>0</v>
      </c>
      <c r="L38" s="366">
        <v>0</v>
      </c>
      <c r="M38" s="363">
        <f t="shared" si="4"/>
        <v>0</v>
      </c>
      <c r="N38" s="214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370">
        <v>0</v>
      </c>
      <c r="G39" s="365">
        <v>0</v>
      </c>
      <c r="H39" s="363">
        <f t="shared" si="6"/>
        <v>0</v>
      </c>
      <c r="I39" s="369">
        <v>0</v>
      </c>
      <c r="J39" s="363">
        <f t="shared" si="3"/>
        <v>0</v>
      </c>
      <c r="K39" s="214">
        <v>0</v>
      </c>
      <c r="L39" s="366">
        <v>0</v>
      </c>
      <c r="M39" s="363">
        <f t="shared" si="4"/>
        <v>0</v>
      </c>
      <c r="N39" s="214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370">
        <v>0</v>
      </c>
      <c r="G40" s="365">
        <v>0</v>
      </c>
      <c r="H40" s="363">
        <f t="shared" si="6"/>
        <v>0</v>
      </c>
      <c r="I40" s="369">
        <v>0</v>
      </c>
      <c r="J40" s="363">
        <f t="shared" si="3"/>
        <v>0</v>
      </c>
      <c r="K40" s="214">
        <v>0</v>
      </c>
      <c r="L40" s="366">
        <v>0</v>
      </c>
      <c r="M40" s="363">
        <f t="shared" si="4"/>
        <v>0</v>
      </c>
      <c r="N40" s="214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370">
        <v>0</v>
      </c>
      <c r="G41" s="365">
        <v>0</v>
      </c>
      <c r="H41" s="363">
        <f t="shared" si="6"/>
        <v>0</v>
      </c>
      <c r="I41" s="369">
        <v>0</v>
      </c>
      <c r="J41" s="363">
        <f t="shared" si="3"/>
        <v>0</v>
      </c>
      <c r="K41" s="214">
        <v>0</v>
      </c>
      <c r="L41" s="366">
        <v>0</v>
      </c>
      <c r="M41" s="363">
        <f t="shared" si="4"/>
        <v>0</v>
      </c>
      <c r="N41" s="214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370">
        <v>0</v>
      </c>
      <c r="G42" s="365">
        <v>0</v>
      </c>
      <c r="H42" s="363">
        <f t="shared" si="6"/>
        <v>0</v>
      </c>
      <c r="I42" s="369">
        <v>0</v>
      </c>
      <c r="J42" s="363">
        <f t="shared" si="3"/>
        <v>0</v>
      </c>
      <c r="K42" s="214">
        <v>0</v>
      </c>
      <c r="L42" s="366">
        <v>0</v>
      </c>
      <c r="M42" s="363">
        <f t="shared" si="4"/>
        <v>0</v>
      </c>
      <c r="N42" s="214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370">
        <v>0</v>
      </c>
      <c r="G43" s="365">
        <v>0</v>
      </c>
      <c r="H43" s="363">
        <f t="shared" si="6"/>
        <v>0</v>
      </c>
      <c r="I43" s="369">
        <v>0</v>
      </c>
      <c r="J43" s="363">
        <f t="shared" si="3"/>
        <v>0</v>
      </c>
      <c r="K43" s="214">
        <v>0</v>
      </c>
      <c r="L43" s="366">
        <v>0</v>
      </c>
      <c r="M43" s="363">
        <f t="shared" si="4"/>
        <v>0</v>
      </c>
      <c r="N43" s="214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370">
        <v>0</v>
      </c>
      <c r="G44" s="365">
        <v>0</v>
      </c>
      <c r="H44" s="363">
        <f t="shared" si="6"/>
        <v>0</v>
      </c>
      <c r="I44" s="369">
        <v>0</v>
      </c>
      <c r="J44" s="363">
        <f t="shared" si="3"/>
        <v>0</v>
      </c>
      <c r="K44" s="214">
        <v>0</v>
      </c>
      <c r="L44" s="366">
        <v>0</v>
      </c>
      <c r="M44" s="363">
        <f t="shared" si="4"/>
        <v>0</v>
      </c>
      <c r="N44" s="214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370">
        <v>0</v>
      </c>
      <c r="G45" s="365">
        <v>0</v>
      </c>
      <c r="H45" s="363">
        <f t="shared" si="6"/>
        <v>0</v>
      </c>
      <c r="I45" s="369">
        <v>0</v>
      </c>
      <c r="J45" s="363">
        <f t="shared" si="3"/>
        <v>0</v>
      </c>
      <c r="K45" s="214">
        <v>0</v>
      </c>
      <c r="L45" s="366">
        <v>0</v>
      </c>
      <c r="M45" s="363">
        <f t="shared" si="4"/>
        <v>0</v>
      </c>
      <c r="N45" s="214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370">
        <v>0</v>
      </c>
      <c r="G46" s="365">
        <v>0</v>
      </c>
      <c r="H46" s="363">
        <f t="shared" si="6"/>
        <v>0</v>
      </c>
      <c r="I46" s="369">
        <v>0</v>
      </c>
      <c r="J46" s="363">
        <f t="shared" si="3"/>
        <v>0</v>
      </c>
      <c r="K46" s="214">
        <v>0</v>
      </c>
      <c r="L46" s="366">
        <v>0</v>
      </c>
      <c r="M46" s="363">
        <f t="shared" si="4"/>
        <v>0</v>
      </c>
      <c r="N46" s="214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370">
        <v>0</v>
      </c>
      <c r="G47" s="365">
        <v>0</v>
      </c>
      <c r="H47" s="363">
        <f t="shared" si="6"/>
        <v>0</v>
      </c>
      <c r="I47" s="369">
        <v>0</v>
      </c>
      <c r="J47" s="363">
        <f t="shared" si="3"/>
        <v>0</v>
      </c>
      <c r="K47" s="214">
        <v>0</v>
      </c>
      <c r="L47" s="366">
        <v>0</v>
      </c>
      <c r="M47" s="363">
        <f t="shared" si="4"/>
        <v>0</v>
      </c>
      <c r="N47" s="214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370">
        <v>0</v>
      </c>
      <c r="G48" s="365">
        <v>0</v>
      </c>
      <c r="H48" s="363">
        <f t="shared" si="6"/>
        <v>0</v>
      </c>
      <c r="I48" s="369">
        <v>0</v>
      </c>
      <c r="J48" s="363">
        <f t="shared" si="3"/>
        <v>0</v>
      </c>
      <c r="K48" s="214">
        <v>0</v>
      </c>
      <c r="L48" s="366">
        <v>0</v>
      </c>
      <c r="M48" s="363">
        <f t="shared" si="4"/>
        <v>0</v>
      </c>
      <c r="N48" s="214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370">
        <v>0</v>
      </c>
      <c r="G49" s="365">
        <v>0</v>
      </c>
      <c r="H49" s="363">
        <f t="shared" si="6"/>
        <v>0</v>
      </c>
      <c r="I49" s="369">
        <v>0</v>
      </c>
      <c r="J49" s="363">
        <f t="shared" si="3"/>
        <v>0</v>
      </c>
      <c r="K49" s="214">
        <v>0</v>
      </c>
      <c r="L49" s="366">
        <v>0</v>
      </c>
      <c r="M49" s="363">
        <f t="shared" si="4"/>
        <v>0</v>
      </c>
      <c r="N49" s="214">
        <v>0</v>
      </c>
    </row>
    <row r="50" spans="1:14">
      <c r="A50" s="16"/>
      <c r="B50" s="14"/>
      <c r="C50" s="15"/>
      <c r="D50" s="14"/>
      <c r="E50" s="67">
        <v>1</v>
      </c>
      <c r="F50" s="370">
        <v>0</v>
      </c>
      <c r="G50" s="365">
        <v>0</v>
      </c>
      <c r="H50" s="363">
        <f t="shared" si="6"/>
        <v>0</v>
      </c>
      <c r="I50" s="369">
        <v>0</v>
      </c>
      <c r="J50" s="363">
        <f t="shared" si="3"/>
        <v>0</v>
      </c>
      <c r="K50" s="214">
        <v>0</v>
      </c>
      <c r="L50" s="366">
        <v>0</v>
      </c>
      <c r="M50" s="363">
        <f t="shared" si="4"/>
        <v>0</v>
      </c>
      <c r="N50" s="214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367">
        <f>SUM(F38:F50)</f>
        <v>0</v>
      </c>
      <c r="G51" s="367">
        <f>SUM(G38:G50)</f>
        <v>0</v>
      </c>
      <c r="H51" s="367">
        <f>SUM(H38:H50)</f>
        <v>0</v>
      </c>
      <c r="I51" s="367">
        <f>SUM(I38:I50)</f>
        <v>0</v>
      </c>
      <c r="J51" s="367">
        <f>SUM(H51:I51)</f>
        <v>0</v>
      </c>
      <c r="K51" s="367">
        <f>SUM(K38:K50)</f>
        <v>0</v>
      </c>
      <c r="L51" s="367">
        <f>SUM(L38:L50)</f>
        <v>0</v>
      </c>
      <c r="M51" s="367">
        <f>SUM(K51:L51)</f>
        <v>0</v>
      </c>
      <c r="N51" s="367">
        <f>SUM(N38:N50)</f>
        <v>0</v>
      </c>
    </row>
    <row r="52" spans="1:14">
      <c r="A52" s="61"/>
      <c r="B52" s="314" t="s">
        <v>37</v>
      </c>
      <c r="C52" s="315"/>
      <c r="D52" s="315"/>
      <c r="E52" s="316"/>
      <c r="F52" s="371">
        <v>0</v>
      </c>
      <c r="G52" s="371">
        <v>0</v>
      </c>
      <c r="H52" s="372">
        <f>F52+G52</f>
        <v>0</v>
      </c>
      <c r="I52" s="371">
        <v>0</v>
      </c>
      <c r="J52" s="372">
        <f>SUM(H52:I52)</f>
        <v>0</v>
      </c>
      <c r="K52" s="366">
        <v>2</v>
      </c>
      <c r="L52" s="366">
        <v>9</v>
      </c>
      <c r="M52" s="372">
        <f>SUM(K52:L52)</f>
        <v>11</v>
      </c>
      <c r="N52" s="214">
        <v>11</v>
      </c>
    </row>
    <row r="53" spans="1:14" ht="12.75" customHeight="1">
      <c r="A53" s="61"/>
      <c r="B53" s="312" t="s">
        <v>40</v>
      </c>
      <c r="C53" s="312"/>
      <c r="D53" s="312"/>
      <c r="E53" s="312"/>
      <c r="F53" s="373">
        <f>F23+F37+F51+F52</f>
        <v>1775</v>
      </c>
      <c r="G53" s="373">
        <f>G23+G37+G51+G52</f>
        <v>278</v>
      </c>
      <c r="H53" s="374">
        <f>H23+H37+H51+H52</f>
        <v>2053</v>
      </c>
      <c r="I53" s="373">
        <f>I23+I37+I51+I52</f>
        <v>112</v>
      </c>
      <c r="J53" s="373">
        <f>J23+J37+J51+J52</f>
        <v>2165</v>
      </c>
      <c r="K53" s="373">
        <f>K23+K37+K51+K52</f>
        <v>962</v>
      </c>
      <c r="L53" s="373">
        <f>L23+L37+L51+L52</f>
        <v>159</v>
      </c>
      <c r="M53" s="373">
        <f>M23+M37+M51+M52</f>
        <v>1121</v>
      </c>
      <c r="N53" s="373">
        <f>N23+N37+N51+N52</f>
        <v>202</v>
      </c>
    </row>
  </sheetData>
  <protectedRanges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6"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46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47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 ht="12.75" customHeight="1">
      <c r="A10" s="16"/>
      <c r="B10" s="67"/>
      <c r="C10" s="23"/>
      <c r="D10" s="9"/>
      <c r="E10" s="68">
        <v>13</v>
      </c>
      <c r="F10" s="189">
        <v>609</v>
      </c>
      <c r="G10" s="189">
        <v>0</v>
      </c>
      <c r="H10" s="190">
        <v>609</v>
      </c>
      <c r="I10" s="189">
        <v>0</v>
      </c>
      <c r="J10" s="190">
        <v>609</v>
      </c>
      <c r="K10" s="176">
        <v>786</v>
      </c>
      <c r="L10" s="176">
        <v>248</v>
      </c>
      <c r="M10" s="191">
        <v>1034</v>
      </c>
      <c r="N10" s="176">
        <v>294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89">
        <v>34</v>
      </c>
      <c r="G11" s="189">
        <v>0</v>
      </c>
      <c r="H11" s="190">
        <v>34</v>
      </c>
      <c r="I11" s="189">
        <v>0</v>
      </c>
      <c r="J11" s="190">
        <v>34</v>
      </c>
      <c r="K11" s="176">
        <v>3</v>
      </c>
      <c r="L11" s="176">
        <v>2</v>
      </c>
      <c r="M11" s="191">
        <v>5</v>
      </c>
      <c r="N11" s="176">
        <v>2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89">
        <v>7</v>
      </c>
      <c r="G12" s="189">
        <v>0</v>
      </c>
      <c r="H12" s="190">
        <v>7</v>
      </c>
      <c r="I12" s="189">
        <v>0</v>
      </c>
      <c r="J12" s="190">
        <v>7</v>
      </c>
      <c r="K12" s="176">
        <v>9</v>
      </c>
      <c r="L12" s="176">
        <v>0</v>
      </c>
      <c r="M12" s="191">
        <v>9</v>
      </c>
      <c r="N12" s="176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89">
        <v>127</v>
      </c>
      <c r="G13" s="189">
        <v>0</v>
      </c>
      <c r="H13" s="190">
        <v>127</v>
      </c>
      <c r="I13" s="189">
        <v>0</v>
      </c>
      <c r="J13" s="190">
        <v>127</v>
      </c>
      <c r="K13" s="176">
        <v>5</v>
      </c>
      <c r="L13" s="176">
        <v>0</v>
      </c>
      <c r="M13" s="191">
        <v>5</v>
      </c>
      <c r="N13" s="176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89">
        <v>62</v>
      </c>
      <c r="G14" s="189">
        <v>0</v>
      </c>
      <c r="H14" s="190">
        <v>62</v>
      </c>
      <c r="I14" s="189">
        <v>0</v>
      </c>
      <c r="J14" s="190">
        <v>62</v>
      </c>
      <c r="K14" s="176">
        <v>2</v>
      </c>
      <c r="L14" s="176">
        <v>0</v>
      </c>
      <c r="M14" s="191">
        <v>2</v>
      </c>
      <c r="N14" s="176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89">
        <v>53</v>
      </c>
      <c r="G15" s="189">
        <v>0</v>
      </c>
      <c r="H15" s="190">
        <v>53</v>
      </c>
      <c r="I15" s="189">
        <v>0</v>
      </c>
      <c r="J15" s="190">
        <v>53</v>
      </c>
      <c r="K15" s="176">
        <v>2</v>
      </c>
      <c r="L15" s="176">
        <v>0</v>
      </c>
      <c r="M15" s="191">
        <v>2</v>
      </c>
      <c r="N15" s="176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89">
        <v>107</v>
      </c>
      <c r="G16" s="189">
        <v>0</v>
      </c>
      <c r="H16" s="190">
        <v>107</v>
      </c>
      <c r="I16" s="189">
        <v>0</v>
      </c>
      <c r="J16" s="190">
        <v>107</v>
      </c>
      <c r="K16" s="176">
        <v>0</v>
      </c>
      <c r="L16" s="176">
        <v>0</v>
      </c>
      <c r="M16" s="191">
        <v>0</v>
      </c>
      <c r="N16" s="176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89">
        <v>102</v>
      </c>
      <c r="G17" s="189">
        <v>0</v>
      </c>
      <c r="H17" s="190">
        <v>102</v>
      </c>
      <c r="I17" s="189">
        <v>0</v>
      </c>
      <c r="J17" s="190">
        <v>102</v>
      </c>
      <c r="K17" s="176">
        <v>2</v>
      </c>
      <c r="L17" s="176">
        <v>2</v>
      </c>
      <c r="M17" s="191">
        <v>4</v>
      </c>
      <c r="N17" s="176">
        <v>5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89">
        <v>64</v>
      </c>
      <c r="G18" s="189">
        <v>0</v>
      </c>
      <c r="H18" s="190">
        <v>64</v>
      </c>
      <c r="I18" s="189">
        <v>0</v>
      </c>
      <c r="J18" s="190">
        <v>64</v>
      </c>
      <c r="K18" s="176">
        <v>0</v>
      </c>
      <c r="L18" s="176">
        <v>0</v>
      </c>
      <c r="M18" s="191">
        <v>0</v>
      </c>
      <c r="N18" s="176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89">
        <v>113</v>
      </c>
      <c r="G19" s="189">
        <v>0</v>
      </c>
      <c r="H19" s="190">
        <v>113</v>
      </c>
      <c r="I19" s="189">
        <v>0</v>
      </c>
      <c r="J19" s="190">
        <v>113</v>
      </c>
      <c r="K19" s="176">
        <v>0</v>
      </c>
      <c r="L19" s="176">
        <v>0</v>
      </c>
      <c r="M19" s="191">
        <v>0</v>
      </c>
      <c r="N19" s="176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89">
        <v>0</v>
      </c>
      <c r="G20" s="189">
        <v>27</v>
      </c>
      <c r="H20" s="190">
        <v>27</v>
      </c>
      <c r="I20" s="189">
        <v>0</v>
      </c>
      <c r="J20" s="190">
        <v>27</v>
      </c>
      <c r="K20" s="176">
        <v>0</v>
      </c>
      <c r="L20" s="176">
        <v>0</v>
      </c>
      <c r="M20" s="191">
        <v>0</v>
      </c>
      <c r="N20" s="176">
        <v>0</v>
      </c>
    </row>
    <row r="21" spans="1:14">
      <c r="A21" s="16"/>
      <c r="B21" s="12"/>
      <c r="C21" s="17"/>
      <c r="D21" s="9"/>
      <c r="E21" s="68">
        <v>2</v>
      </c>
      <c r="F21" s="189">
        <v>0</v>
      </c>
      <c r="G21" s="189">
        <v>64</v>
      </c>
      <c r="H21" s="190">
        <v>64</v>
      </c>
      <c r="I21" s="189">
        <v>0</v>
      </c>
      <c r="J21" s="190">
        <v>64</v>
      </c>
      <c r="K21" s="176">
        <v>0</v>
      </c>
      <c r="L21" s="176">
        <v>0</v>
      </c>
      <c r="M21" s="191">
        <v>0</v>
      </c>
      <c r="N21" s="176">
        <v>0</v>
      </c>
    </row>
    <row r="22" spans="1:14">
      <c r="A22" s="16"/>
      <c r="B22" s="14"/>
      <c r="C22" s="18"/>
      <c r="D22" s="9"/>
      <c r="E22" s="67">
        <v>1</v>
      </c>
      <c r="F22" s="189">
        <v>0</v>
      </c>
      <c r="G22" s="189">
        <v>5</v>
      </c>
      <c r="H22" s="190">
        <v>5</v>
      </c>
      <c r="I22" s="189">
        <v>61</v>
      </c>
      <c r="J22" s="190">
        <v>66</v>
      </c>
      <c r="K22" s="176">
        <v>1</v>
      </c>
      <c r="L22" s="176">
        <v>0</v>
      </c>
      <c r="M22" s="191">
        <v>1</v>
      </c>
      <c r="N22" s="176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90">
        <v>1278</v>
      </c>
      <c r="G23" s="190">
        <v>96</v>
      </c>
      <c r="H23" s="222">
        <v>1374</v>
      </c>
      <c r="I23" s="190">
        <v>61</v>
      </c>
      <c r="J23" s="222">
        <v>1435</v>
      </c>
      <c r="K23" s="192">
        <v>810</v>
      </c>
      <c r="L23" s="192">
        <v>252</v>
      </c>
      <c r="M23" s="190">
        <v>1062</v>
      </c>
      <c r="N23" s="190">
        <v>301</v>
      </c>
    </row>
    <row r="24" spans="1:14">
      <c r="A24" s="16"/>
      <c r="B24" s="12"/>
      <c r="C24" s="12"/>
      <c r="D24" s="15"/>
      <c r="E24" s="14">
        <v>13</v>
      </c>
      <c r="F24" s="189">
        <v>1160</v>
      </c>
      <c r="G24" s="189">
        <v>0</v>
      </c>
      <c r="H24" s="190">
        <v>1160</v>
      </c>
      <c r="I24" s="189">
        <v>0</v>
      </c>
      <c r="J24" s="190">
        <v>1160</v>
      </c>
      <c r="K24" s="176">
        <v>963</v>
      </c>
      <c r="L24" s="176">
        <v>159</v>
      </c>
      <c r="M24" s="193">
        <v>1122</v>
      </c>
      <c r="N24" s="176">
        <v>195</v>
      </c>
    </row>
    <row r="25" spans="1:14" ht="12.75" customHeight="1">
      <c r="A25" s="16"/>
      <c r="B25" s="12"/>
      <c r="C25" s="12" t="s">
        <v>0</v>
      </c>
      <c r="D25" s="15"/>
      <c r="E25" s="68">
        <v>12</v>
      </c>
      <c r="F25" s="189">
        <v>111</v>
      </c>
      <c r="G25" s="189">
        <v>0</v>
      </c>
      <c r="H25" s="190">
        <v>111</v>
      </c>
      <c r="I25" s="189">
        <v>0</v>
      </c>
      <c r="J25" s="190">
        <v>111</v>
      </c>
      <c r="K25" s="176">
        <v>2</v>
      </c>
      <c r="L25" s="176">
        <v>0</v>
      </c>
      <c r="M25" s="193">
        <v>2</v>
      </c>
      <c r="N25" s="176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89">
        <v>8</v>
      </c>
      <c r="G26" s="189">
        <v>0</v>
      </c>
      <c r="H26" s="190">
        <v>8</v>
      </c>
      <c r="I26" s="189">
        <v>0</v>
      </c>
      <c r="J26" s="190">
        <v>8</v>
      </c>
      <c r="K26" s="176">
        <v>2</v>
      </c>
      <c r="L26" s="176">
        <v>0</v>
      </c>
      <c r="M26" s="193">
        <v>2</v>
      </c>
      <c r="N26" s="176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89">
        <v>289</v>
      </c>
      <c r="G27" s="189">
        <v>0</v>
      </c>
      <c r="H27" s="190">
        <v>289</v>
      </c>
      <c r="I27" s="189">
        <v>0</v>
      </c>
      <c r="J27" s="190">
        <v>289</v>
      </c>
      <c r="K27" s="176">
        <v>0</v>
      </c>
      <c r="L27" s="176">
        <v>0</v>
      </c>
      <c r="M27" s="193">
        <v>0</v>
      </c>
      <c r="N27" s="176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89">
        <v>152</v>
      </c>
      <c r="G28" s="189">
        <v>0</v>
      </c>
      <c r="H28" s="190">
        <v>152</v>
      </c>
      <c r="I28" s="189">
        <v>0</v>
      </c>
      <c r="J28" s="190">
        <v>152</v>
      </c>
      <c r="K28" s="176">
        <v>0</v>
      </c>
      <c r="L28" s="176">
        <v>1</v>
      </c>
      <c r="M28" s="193">
        <v>1</v>
      </c>
      <c r="N28" s="176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89">
        <v>71</v>
      </c>
      <c r="G29" s="189">
        <v>0</v>
      </c>
      <c r="H29" s="190">
        <v>71</v>
      </c>
      <c r="I29" s="189">
        <v>0</v>
      </c>
      <c r="J29" s="190">
        <v>71</v>
      </c>
      <c r="K29" s="176">
        <v>1</v>
      </c>
      <c r="L29" s="176">
        <v>0</v>
      </c>
      <c r="M29" s="193">
        <v>1</v>
      </c>
      <c r="N29" s="176">
        <v>1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89">
        <v>147</v>
      </c>
      <c r="G30" s="189">
        <v>0</v>
      </c>
      <c r="H30" s="190">
        <v>147</v>
      </c>
      <c r="I30" s="189">
        <v>0</v>
      </c>
      <c r="J30" s="190">
        <v>147</v>
      </c>
      <c r="K30" s="176">
        <v>1</v>
      </c>
      <c r="L30" s="176">
        <v>1</v>
      </c>
      <c r="M30" s="193">
        <v>2</v>
      </c>
      <c r="N30" s="176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89">
        <v>115</v>
      </c>
      <c r="G31" s="189">
        <v>0</v>
      </c>
      <c r="H31" s="190">
        <v>115</v>
      </c>
      <c r="I31" s="189">
        <v>0</v>
      </c>
      <c r="J31" s="190">
        <v>115</v>
      </c>
      <c r="K31" s="176">
        <v>1</v>
      </c>
      <c r="L31" s="176">
        <v>4</v>
      </c>
      <c r="M31" s="193">
        <v>5</v>
      </c>
      <c r="N31" s="176">
        <v>8</v>
      </c>
    </row>
    <row r="32" spans="1:14">
      <c r="A32" s="16"/>
      <c r="B32" s="12" t="s">
        <v>9</v>
      </c>
      <c r="C32" s="67"/>
      <c r="D32" s="15"/>
      <c r="E32" s="68">
        <v>5</v>
      </c>
      <c r="F32" s="189">
        <v>88</v>
      </c>
      <c r="G32" s="189">
        <v>0</v>
      </c>
      <c r="H32" s="190">
        <v>88</v>
      </c>
      <c r="I32" s="189">
        <v>0</v>
      </c>
      <c r="J32" s="190">
        <v>88</v>
      </c>
      <c r="K32" s="176">
        <v>0</v>
      </c>
      <c r="L32" s="176">
        <v>1</v>
      </c>
      <c r="M32" s="193">
        <v>1</v>
      </c>
      <c r="N32" s="176">
        <v>2</v>
      </c>
    </row>
    <row r="33" spans="1:14">
      <c r="A33" s="16"/>
      <c r="B33" s="12"/>
      <c r="C33" s="12"/>
      <c r="D33" s="15"/>
      <c r="E33" s="68">
        <v>4</v>
      </c>
      <c r="F33" s="189">
        <v>111</v>
      </c>
      <c r="G33" s="189">
        <v>0</v>
      </c>
      <c r="H33" s="190">
        <v>111</v>
      </c>
      <c r="I33" s="189">
        <v>0</v>
      </c>
      <c r="J33" s="190">
        <v>111</v>
      </c>
      <c r="K33" s="176">
        <v>0</v>
      </c>
      <c r="L33" s="176">
        <v>0</v>
      </c>
      <c r="M33" s="193">
        <v>0</v>
      </c>
      <c r="N33" s="176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89">
        <v>0</v>
      </c>
      <c r="G34" s="189">
        <v>60</v>
      </c>
      <c r="H34" s="190">
        <v>60</v>
      </c>
      <c r="I34" s="189">
        <v>0</v>
      </c>
      <c r="J34" s="190">
        <v>60</v>
      </c>
      <c r="K34" s="176">
        <v>1</v>
      </c>
      <c r="L34" s="176">
        <v>0</v>
      </c>
      <c r="M34" s="193">
        <v>1</v>
      </c>
      <c r="N34" s="176">
        <v>0</v>
      </c>
    </row>
    <row r="35" spans="1:14">
      <c r="A35" s="16"/>
      <c r="B35" s="12"/>
      <c r="C35" s="12"/>
      <c r="D35" s="15"/>
      <c r="E35" s="68">
        <v>2</v>
      </c>
      <c r="F35" s="189">
        <v>0</v>
      </c>
      <c r="G35" s="189">
        <v>169</v>
      </c>
      <c r="H35" s="190">
        <v>169</v>
      </c>
      <c r="I35" s="189">
        <v>0</v>
      </c>
      <c r="J35" s="190">
        <v>169</v>
      </c>
      <c r="K35" s="176">
        <v>1</v>
      </c>
      <c r="L35" s="176">
        <v>0</v>
      </c>
      <c r="M35" s="193">
        <v>1</v>
      </c>
      <c r="N35" s="176">
        <v>0</v>
      </c>
    </row>
    <row r="36" spans="1:14">
      <c r="A36" s="16"/>
      <c r="B36" s="14"/>
      <c r="C36" s="14"/>
      <c r="D36" s="15"/>
      <c r="E36" s="67">
        <v>1</v>
      </c>
      <c r="F36" s="189">
        <v>0</v>
      </c>
      <c r="G36" s="189">
        <v>2</v>
      </c>
      <c r="H36" s="190">
        <v>2</v>
      </c>
      <c r="I36" s="189">
        <v>176</v>
      </c>
      <c r="J36" s="190">
        <v>178</v>
      </c>
      <c r="K36" s="176">
        <v>0</v>
      </c>
      <c r="L36" s="176">
        <v>0</v>
      </c>
      <c r="M36" s="193">
        <v>0</v>
      </c>
      <c r="N36" s="176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92">
        <v>2252</v>
      </c>
      <c r="G37" s="190">
        <v>231</v>
      </c>
      <c r="H37" s="194">
        <v>2483</v>
      </c>
      <c r="I37" s="195">
        <v>176</v>
      </c>
      <c r="J37" s="222">
        <v>2659</v>
      </c>
      <c r="K37" s="192">
        <v>972</v>
      </c>
      <c r="L37" s="20">
        <v>166</v>
      </c>
      <c r="M37" s="222">
        <v>1138</v>
      </c>
      <c r="N37" s="192">
        <v>207</v>
      </c>
    </row>
    <row r="38" spans="1:14">
      <c r="A38" s="16"/>
      <c r="B38" s="67"/>
      <c r="C38" s="67"/>
      <c r="D38" s="19"/>
      <c r="E38" s="65">
        <v>13</v>
      </c>
      <c r="F38" s="10">
        <v>0</v>
      </c>
      <c r="G38" s="10">
        <v>0</v>
      </c>
      <c r="H38" s="20">
        <v>0</v>
      </c>
      <c r="I38" s="10">
        <v>0</v>
      </c>
      <c r="J38" s="20">
        <v>0</v>
      </c>
      <c r="K38" s="11">
        <v>0</v>
      </c>
      <c r="L38" s="11">
        <v>0</v>
      </c>
      <c r="M38" s="21">
        <v>0</v>
      </c>
      <c r="N38" s="11">
        <v>0</v>
      </c>
    </row>
    <row r="39" spans="1:14" ht="12.75" customHeight="1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0">
        <v>0</v>
      </c>
      <c r="G39" s="10">
        <v>0</v>
      </c>
      <c r="H39" s="20">
        <v>0</v>
      </c>
      <c r="I39" s="10">
        <v>0</v>
      </c>
      <c r="J39" s="20">
        <v>0</v>
      </c>
      <c r="K39" s="11">
        <v>0</v>
      </c>
      <c r="L39" s="11">
        <v>0</v>
      </c>
      <c r="M39" s="21"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0">
        <v>0</v>
      </c>
      <c r="G40" s="10">
        <v>0</v>
      </c>
      <c r="H40" s="20">
        <v>0</v>
      </c>
      <c r="I40" s="10">
        <v>0</v>
      </c>
      <c r="J40" s="20">
        <v>0</v>
      </c>
      <c r="K40" s="11">
        <v>0</v>
      </c>
      <c r="L40" s="11">
        <v>0</v>
      </c>
      <c r="M40" s="21">
        <v>0</v>
      </c>
      <c r="N40" s="11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0">
        <v>0</v>
      </c>
      <c r="G41" s="10">
        <v>0</v>
      </c>
      <c r="H41" s="20">
        <v>0</v>
      </c>
      <c r="I41" s="10">
        <v>0</v>
      </c>
      <c r="J41" s="20">
        <v>0</v>
      </c>
      <c r="K41" s="11">
        <v>0</v>
      </c>
      <c r="L41" s="11">
        <v>0</v>
      </c>
      <c r="M41" s="21"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0">
        <v>0</v>
      </c>
      <c r="G42" s="10">
        <v>0</v>
      </c>
      <c r="H42" s="20">
        <v>0</v>
      </c>
      <c r="I42" s="10">
        <v>0</v>
      </c>
      <c r="J42" s="20">
        <v>0</v>
      </c>
      <c r="K42" s="11">
        <v>0</v>
      </c>
      <c r="L42" s="11">
        <v>0</v>
      </c>
      <c r="M42" s="21"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0">
        <v>0</v>
      </c>
      <c r="G43" s="10">
        <v>0</v>
      </c>
      <c r="H43" s="20">
        <v>0</v>
      </c>
      <c r="I43" s="10">
        <v>0</v>
      </c>
      <c r="J43" s="20">
        <v>0</v>
      </c>
      <c r="K43" s="11">
        <v>0</v>
      </c>
      <c r="L43" s="11">
        <v>0</v>
      </c>
      <c r="M43" s="21"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0">
        <v>0</v>
      </c>
      <c r="G44" s="10">
        <v>0</v>
      </c>
      <c r="H44" s="20">
        <v>0</v>
      </c>
      <c r="I44" s="10">
        <v>0</v>
      </c>
      <c r="J44" s="20">
        <v>0</v>
      </c>
      <c r="K44" s="11">
        <v>0</v>
      </c>
      <c r="L44" s="11">
        <v>0</v>
      </c>
      <c r="M44" s="21"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0">
        <v>0</v>
      </c>
      <c r="G45" s="10">
        <v>0</v>
      </c>
      <c r="H45" s="20">
        <v>0</v>
      </c>
      <c r="I45" s="10">
        <v>0</v>
      </c>
      <c r="J45" s="20">
        <v>0</v>
      </c>
      <c r="K45" s="11">
        <v>0</v>
      </c>
      <c r="L45" s="11">
        <v>0</v>
      </c>
      <c r="M45" s="21">
        <v>0</v>
      </c>
      <c r="N45" s="11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0">
        <v>0</v>
      </c>
      <c r="G46" s="10">
        <v>0</v>
      </c>
      <c r="H46" s="20">
        <v>0</v>
      </c>
      <c r="I46" s="10">
        <v>0</v>
      </c>
      <c r="J46" s="20">
        <v>0</v>
      </c>
      <c r="K46" s="11">
        <v>0</v>
      </c>
      <c r="L46" s="11">
        <v>0</v>
      </c>
      <c r="M46" s="21"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0">
        <v>0</v>
      </c>
      <c r="G47" s="10">
        <v>0</v>
      </c>
      <c r="H47" s="20">
        <v>0</v>
      </c>
      <c r="I47" s="10">
        <v>0</v>
      </c>
      <c r="J47" s="20">
        <v>0</v>
      </c>
      <c r="K47" s="11">
        <v>0</v>
      </c>
      <c r="L47" s="11">
        <v>0</v>
      </c>
      <c r="M47" s="21"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0">
        <v>0</v>
      </c>
      <c r="G48" s="10">
        <v>0</v>
      </c>
      <c r="H48" s="20">
        <v>0</v>
      </c>
      <c r="I48" s="10">
        <v>0</v>
      </c>
      <c r="J48" s="20">
        <v>0</v>
      </c>
      <c r="K48" s="11">
        <v>0</v>
      </c>
      <c r="L48" s="11">
        <v>0</v>
      </c>
      <c r="M48" s="21"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0">
        <v>0</v>
      </c>
      <c r="G49" s="10">
        <v>0</v>
      </c>
      <c r="H49" s="20">
        <v>0</v>
      </c>
      <c r="I49" s="10">
        <v>0</v>
      </c>
      <c r="J49" s="20">
        <v>0</v>
      </c>
      <c r="K49" s="11">
        <v>0</v>
      </c>
      <c r="L49" s="11">
        <v>0</v>
      </c>
      <c r="M49" s="21">
        <v>0</v>
      </c>
      <c r="N49" s="11">
        <v>0</v>
      </c>
    </row>
    <row r="50" spans="1:14">
      <c r="A50" s="16"/>
      <c r="B50" s="14"/>
      <c r="C50" s="15"/>
      <c r="D50" s="14"/>
      <c r="E50" s="67">
        <v>1</v>
      </c>
      <c r="F50" s="177">
        <v>0</v>
      </c>
      <c r="G50" s="177">
        <v>0</v>
      </c>
      <c r="H50" s="196">
        <v>0</v>
      </c>
      <c r="I50" s="177">
        <v>0</v>
      </c>
      <c r="J50" s="196">
        <v>0</v>
      </c>
      <c r="K50" s="178">
        <v>0</v>
      </c>
      <c r="L50" s="178">
        <v>0</v>
      </c>
      <c r="M50" s="197">
        <v>0</v>
      </c>
      <c r="N50" s="178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</row>
    <row r="52" spans="1:14">
      <c r="A52" s="61"/>
      <c r="B52" s="314" t="s">
        <v>37</v>
      </c>
      <c r="C52" s="315"/>
      <c r="D52" s="315"/>
      <c r="E52" s="316"/>
      <c r="F52" s="10">
        <v>0</v>
      </c>
      <c r="G52" s="10">
        <v>0</v>
      </c>
      <c r="H52" s="20">
        <v>0</v>
      </c>
      <c r="I52" s="10">
        <v>0</v>
      </c>
      <c r="J52" s="20">
        <v>0</v>
      </c>
      <c r="K52" s="10">
        <v>9</v>
      </c>
      <c r="L52" s="10">
        <v>7</v>
      </c>
      <c r="M52" s="20">
        <v>0</v>
      </c>
      <c r="N52" s="10">
        <v>9</v>
      </c>
    </row>
    <row r="53" spans="1:14" ht="12.75" customHeight="1">
      <c r="A53" s="61"/>
      <c r="B53" s="312" t="s">
        <v>40</v>
      </c>
      <c r="C53" s="312"/>
      <c r="D53" s="312"/>
      <c r="E53" s="312"/>
      <c r="F53" s="22">
        <v>3530</v>
      </c>
      <c r="G53" s="22">
        <v>327</v>
      </c>
      <c r="H53" s="22">
        <v>3857</v>
      </c>
      <c r="I53" s="22">
        <v>237</v>
      </c>
      <c r="J53" s="22">
        <v>4094</v>
      </c>
      <c r="K53" s="22">
        <v>1791</v>
      </c>
      <c r="L53" s="22">
        <v>425</v>
      </c>
      <c r="M53" s="22">
        <v>2200</v>
      </c>
      <c r="N53" s="22">
        <v>517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6"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318" t="s">
        <v>48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49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18">
        <v>740</v>
      </c>
      <c r="G10" s="218"/>
      <c r="H10" s="220">
        <v>740</v>
      </c>
      <c r="I10" s="218"/>
      <c r="J10" s="220">
        <v>740</v>
      </c>
      <c r="K10" s="230">
        <v>946</v>
      </c>
      <c r="L10" s="231">
        <v>171</v>
      </c>
      <c r="M10" s="221">
        <v>1117</v>
      </c>
      <c r="N10" s="231">
        <v>197</v>
      </c>
    </row>
    <row r="11" spans="1:14" ht="12.75" customHeight="1">
      <c r="A11" s="16"/>
      <c r="B11" s="12" t="s">
        <v>1</v>
      </c>
      <c r="C11" s="17" t="s">
        <v>0</v>
      </c>
      <c r="D11" s="9"/>
      <c r="E11" s="68">
        <v>12</v>
      </c>
      <c r="F11" s="218">
        <v>192</v>
      </c>
      <c r="G11" s="218"/>
      <c r="H11" s="220">
        <v>192</v>
      </c>
      <c r="I11" s="218"/>
      <c r="J11" s="220">
        <v>192</v>
      </c>
      <c r="K11" s="230">
        <v>10</v>
      </c>
      <c r="L11" s="231"/>
      <c r="M11" s="221">
        <v>10</v>
      </c>
      <c r="N11" s="231"/>
    </row>
    <row r="12" spans="1:14" ht="12.75" customHeight="1">
      <c r="A12" s="16"/>
      <c r="B12" s="12" t="s">
        <v>2</v>
      </c>
      <c r="C12" s="18"/>
      <c r="D12" s="13" t="s">
        <v>6</v>
      </c>
      <c r="E12" s="68">
        <v>11</v>
      </c>
      <c r="F12" s="218">
        <v>35</v>
      </c>
      <c r="G12" s="218"/>
      <c r="H12" s="220">
        <v>35</v>
      </c>
      <c r="I12" s="218"/>
      <c r="J12" s="220">
        <v>35</v>
      </c>
      <c r="K12" s="230">
        <v>4</v>
      </c>
      <c r="L12" s="231"/>
      <c r="M12" s="221">
        <v>4</v>
      </c>
      <c r="N12" s="231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18">
        <v>28</v>
      </c>
      <c r="G13" s="218"/>
      <c r="H13" s="220">
        <v>28</v>
      </c>
      <c r="I13" s="218"/>
      <c r="J13" s="220">
        <v>28</v>
      </c>
      <c r="K13" s="230">
        <v>7</v>
      </c>
      <c r="L13" s="231"/>
      <c r="M13" s="221">
        <v>7</v>
      </c>
      <c r="N13" s="231"/>
    </row>
    <row r="14" spans="1:14" ht="12.75" customHeight="1">
      <c r="A14" s="16"/>
      <c r="B14" s="12" t="s">
        <v>3</v>
      </c>
      <c r="C14" s="17"/>
      <c r="D14" s="13" t="s">
        <v>25</v>
      </c>
      <c r="E14" s="68">
        <v>9</v>
      </c>
      <c r="F14" s="218">
        <v>206</v>
      </c>
      <c r="G14" s="218"/>
      <c r="H14" s="220">
        <v>206</v>
      </c>
      <c r="I14" s="218"/>
      <c r="J14" s="220">
        <v>206</v>
      </c>
      <c r="K14" s="230">
        <v>1</v>
      </c>
      <c r="L14" s="231"/>
      <c r="M14" s="221">
        <v>1</v>
      </c>
      <c r="N14" s="231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18">
        <v>224</v>
      </c>
      <c r="G15" s="218"/>
      <c r="H15" s="220">
        <v>224</v>
      </c>
      <c r="I15" s="218"/>
      <c r="J15" s="220">
        <v>224</v>
      </c>
      <c r="K15" s="230">
        <v>3</v>
      </c>
      <c r="L15" s="231"/>
      <c r="M15" s="221">
        <v>3</v>
      </c>
      <c r="N15" s="231"/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18">
        <v>367</v>
      </c>
      <c r="G16" s="218"/>
      <c r="H16" s="220">
        <v>367</v>
      </c>
      <c r="I16" s="218"/>
      <c r="J16" s="220">
        <v>367</v>
      </c>
      <c r="K16" s="230">
        <v>5</v>
      </c>
      <c r="L16" s="231">
        <v>1</v>
      </c>
      <c r="M16" s="221">
        <v>6</v>
      </c>
      <c r="N16" s="231">
        <v>2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18">
        <v>257</v>
      </c>
      <c r="G17" s="218"/>
      <c r="H17" s="220">
        <v>257</v>
      </c>
      <c r="I17" s="218"/>
      <c r="J17" s="220">
        <v>257</v>
      </c>
      <c r="K17" s="230">
        <v>1</v>
      </c>
      <c r="L17" s="231"/>
      <c r="M17" s="221">
        <v>1</v>
      </c>
      <c r="N17" s="231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18">
        <v>75</v>
      </c>
      <c r="G18" s="218"/>
      <c r="H18" s="220">
        <v>75</v>
      </c>
      <c r="I18" s="218"/>
      <c r="J18" s="220">
        <v>75</v>
      </c>
      <c r="K18" s="230">
        <v>0</v>
      </c>
      <c r="L18" s="231">
        <v>2</v>
      </c>
      <c r="M18" s="221">
        <v>2</v>
      </c>
      <c r="N18" s="231">
        <v>3</v>
      </c>
    </row>
    <row r="19" spans="1:14">
      <c r="A19" s="16"/>
      <c r="B19" s="12"/>
      <c r="C19" s="17"/>
      <c r="D19" s="13" t="s">
        <v>12</v>
      </c>
      <c r="E19" s="68">
        <v>4</v>
      </c>
      <c r="F19" s="218">
        <v>209</v>
      </c>
      <c r="G19" s="218"/>
      <c r="H19" s="220">
        <v>209</v>
      </c>
      <c r="I19" s="218"/>
      <c r="J19" s="220">
        <v>209</v>
      </c>
      <c r="K19" s="230">
        <v>1</v>
      </c>
      <c r="L19" s="231">
        <v>3</v>
      </c>
      <c r="M19" s="221">
        <v>4</v>
      </c>
      <c r="N19" s="231">
        <v>3</v>
      </c>
    </row>
    <row r="20" spans="1:14">
      <c r="A20" s="16"/>
      <c r="B20" s="12"/>
      <c r="C20" s="17" t="s">
        <v>1</v>
      </c>
      <c r="D20" s="9"/>
      <c r="E20" s="68">
        <v>3</v>
      </c>
      <c r="F20" s="218"/>
      <c r="G20" s="261">
        <v>45</v>
      </c>
      <c r="H20" s="220">
        <v>45</v>
      </c>
      <c r="I20" s="218"/>
      <c r="J20" s="220">
        <v>45</v>
      </c>
      <c r="K20" s="230">
        <v>1</v>
      </c>
      <c r="L20" s="231"/>
      <c r="M20" s="221">
        <v>1</v>
      </c>
      <c r="N20" s="231"/>
    </row>
    <row r="21" spans="1:14">
      <c r="A21" s="16"/>
      <c r="B21" s="12"/>
      <c r="C21" s="17"/>
      <c r="D21" s="9"/>
      <c r="E21" s="68">
        <v>2</v>
      </c>
      <c r="F21" s="218"/>
      <c r="G21" s="261">
        <v>108</v>
      </c>
      <c r="H21" s="220">
        <v>108</v>
      </c>
      <c r="I21" s="218"/>
      <c r="J21" s="220">
        <v>108</v>
      </c>
      <c r="K21" s="230">
        <v>0</v>
      </c>
      <c r="L21" s="231"/>
      <c r="M21" s="221">
        <v>0</v>
      </c>
      <c r="N21" s="231"/>
    </row>
    <row r="22" spans="1:14">
      <c r="A22" s="16"/>
      <c r="B22" s="14"/>
      <c r="C22" s="18"/>
      <c r="D22" s="9"/>
      <c r="E22" s="67">
        <v>1</v>
      </c>
      <c r="F22" s="218"/>
      <c r="G22" s="261">
        <v>92</v>
      </c>
      <c r="H22" s="220">
        <v>92</v>
      </c>
      <c r="I22" s="218">
        <v>109</v>
      </c>
      <c r="J22" s="220">
        <v>201</v>
      </c>
      <c r="K22" s="230">
        <v>1</v>
      </c>
      <c r="L22" s="231"/>
      <c r="M22" s="221">
        <v>1</v>
      </c>
      <c r="N22" s="231"/>
    </row>
    <row r="23" spans="1:14" ht="12.75" customHeight="1">
      <c r="A23" s="16"/>
      <c r="B23" s="314" t="s">
        <v>18</v>
      </c>
      <c r="C23" s="315"/>
      <c r="D23" s="315"/>
      <c r="E23" s="316"/>
      <c r="F23" s="220">
        <v>2333</v>
      </c>
      <c r="G23" s="220">
        <v>245</v>
      </c>
      <c r="H23" s="222">
        <v>2578</v>
      </c>
      <c r="I23" s="220">
        <v>109</v>
      </c>
      <c r="J23" s="222">
        <v>2687</v>
      </c>
      <c r="K23" s="223">
        <v>980</v>
      </c>
      <c r="L23" s="223">
        <v>177</v>
      </c>
      <c r="M23" s="220">
        <v>1157</v>
      </c>
      <c r="N23" s="220">
        <v>205</v>
      </c>
    </row>
    <row r="24" spans="1:14">
      <c r="A24" s="16"/>
      <c r="B24" s="12"/>
      <c r="C24" s="12"/>
      <c r="D24" s="15"/>
      <c r="E24" s="14">
        <v>13</v>
      </c>
      <c r="F24" s="262">
        <v>1296</v>
      </c>
      <c r="G24" s="262"/>
      <c r="H24" s="220">
        <v>1296</v>
      </c>
      <c r="I24" s="218"/>
      <c r="J24" s="220">
        <v>1296</v>
      </c>
      <c r="K24" s="230">
        <v>783</v>
      </c>
      <c r="L24" s="231">
        <v>120</v>
      </c>
      <c r="M24" s="224">
        <v>903</v>
      </c>
      <c r="N24" s="231">
        <v>136</v>
      </c>
    </row>
    <row r="25" spans="1:14">
      <c r="A25" s="16"/>
      <c r="B25" s="12"/>
      <c r="C25" s="12" t="s">
        <v>0</v>
      </c>
      <c r="D25" s="15"/>
      <c r="E25" s="68">
        <v>12</v>
      </c>
      <c r="F25" s="262">
        <v>223</v>
      </c>
      <c r="G25" s="262"/>
      <c r="H25" s="220">
        <v>223</v>
      </c>
      <c r="I25" s="218"/>
      <c r="J25" s="220">
        <v>223</v>
      </c>
      <c r="K25" s="230">
        <v>8</v>
      </c>
      <c r="L25" s="231">
        <v>1</v>
      </c>
      <c r="M25" s="224">
        <v>9</v>
      </c>
      <c r="N25" s="231">
        <v>1</v>
      </c>
    </row>
    <row r="26" spans="1:14">
      <c r="A26" s="16"/>
      <c r="B26" s="12" t="s">
        <v>7</v>
      </c>
      <c r="C26" s="14"/>
      <c r="D26" s="15"/>
      <c r="E26" s="68">
        <v>11</v>
      </c>
      <c r="F26" s="262">
        <v>51</v>
      </c>
      <c r="G26" s="262"/>
      <c r="H26" s="220">
        <v>51</v>
      </c>
      <c r="I26" s="218"/>
      <c r="J26" s="220">
        <v>51</v>
      </c>
      <c r="K26" s="230">
        <v>4</v>
      </c>
      <c r="L26" s="231">
        <v>1</v>
      </c>
      <c r="M26" s="224">
        <v>5</v>
      </c>
      <c r="N26" s="231">
        <v>1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62">
        <v>29</v>
      </c>
      <c r="G27" s="262"/>
      <c r="H27" s="220">
        <v>29</v>
      </c>
      <c r="I27" s="218"/>
      <c r="J27" s="220">
        <v>29</v>
      </c>
      <c r="K27" s="230">
        <v>8</v>
      </c>
      <c r="L27" s="231">
        <v>2</v>
      </c>
      <c r="M27" s="224">
        <v>10</v>
      </c>
      <c r="N27" s="231">
        <v>3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62">
        <v>127</v>
      </c>
      <c r="G28" s="262"/>
      <c r="H28" s="220">
        <v>127</v>
      </c>
      <c r="I28" s="218"/>
      <c r="J28" s="220">
        <v>127</v>
      </c>
      <c r="K28" s="230">
        <v>5</v>
      </c>
      <c r="L28" s="231">
        <v>1</v>
      </c>
      <c r="M28" s="224">
        <v>6</v>
      </c>
      <c r="N28" s="231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62">
        <v>68</v>
      </c>
      <c r="G29" s="262"/>
      <c r="H29" s="220">
        <v>68</v>
      </c>
      <c r="I29" s="218"/>
      <c r="J29" s="220">
        <v>68</v>
      </c>
      <c r="K29" s="230">
        <v>3</v>
      </c>
      <c r="L29" s="231">
        <v>1</v>
      </c>
      <c r="M29" s="224">
        <v>4</v>
      </c>
      <c r="N29" s="231">
        <v>1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62">
        <v>301</v>
      </c>
      <c r="G30" s="262"/>
      <c r="H30" s="220">
        <v>301</v>
      </c>
      <c r="I30" s="218"/>
      <c r="J30" s="220">
        <v>301</v>
      </c>
      <c r="K30" s="230">
        <v>3</v>
      </c>
      <c r="L30" s="231">
        <v>1</v>
      </c>
      <c r="M30" s="224">
        <v>4</v>
      </c>
      <c r="N30" s="231">
        <v>1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62">
        <v>233</v>
      </c>
      <c r="G31" s="262"/>
      <c r="H31" s="220">
        <v>233</v>
      </c>
      <c r="I31" s="218"/>
      <c r="J31" s="220">
        <v>233</v>
      </c>
      <c r="K31" s="230">
        <v>1</v>
      </c>
      <c r="L31" s="231">
        <v>2</v>
      </c>
      <c r="M31" s="224">
        <v>3</v>
      </c>
      <c r="N31" s="231">
        <v>2</v>
      </c>
    </row>
    <row r="32" spans="1:14">
      <c r="A32" s="16"/>
      <c r="B32" s="12" t="s">
        <v>9</v>
      </c>
      <c r="C32" s="67"/>
      <c r="D32" s="15"/>
      <c r="E32" s="68">
        <v>5</v>
      </c>
      <c r="F32" s="262">
        <v>63</v>
      </c>
      <c r="G32" s="262"/>
      <c r="H32" s="220">
        <v>63</v>
      </c>
      <c r="I32" s="218"/>
      <c r="J32" s="220">
        <v>63</v>
      </c>
      <c r="K32" s="230">
        <v>5</v>
      </c>
      <c r="L32" s="231">
        <v>3</v>
      </c>
      <c r="M32" s="224">
        <v>8</v>
      </c>
      <c r="N32" s="231">
        <v>5</v>
      </c>
    </row>
    <row r="33" spans="1:14">
      <c r="A33" s="16"/>
      <c r="B33" s="12"/>
      <c r="C33" s="12"/>
      <c r="D33" s="15"/>
      <c r="E33" s="68">
        <v>4</v>
      </c>
      <c r="F33" s="262">
        <v>273</v>
      </c>
      <c r="G33" s="262"/>
      <c r="H33" s="220">
        <v>273</v>
      </c>
      <c r="I33" s="218"/>
      <c r="J33" s="220">
        <v>273</v>
      </c>
      <c r="K33" s="230">
        <v>1</v>
      </c>
      <c r="L33" s="231">
        <v>2</v>
      </c>
      <c r="M33" s="224">
        <v>3</v>
      </c>
      <c r="N33" s="231">
        <v>3</v>
      </c>
    </row>
    <row r="34" spans="1:14">
      <c r="A34" s="16"/>
      <c r="B34" s="12"/>
      <c r="C34" s="12" t="s">
        <v>1</v>
      </c>
      <c r="D34" s="15"/>
      <c r="E34" s="68">
        <v>3</v>
      </c>
      <c r="F34" s="262"/>
      <c r="G34" s="262">
        <v>97</v>
      </c>
      <c r="H34" s="220">
        <v>97</v>
      </c>
      <c r="I34" s="218"/>
      <c r="J34" s="220">
        <v>97</v>
      </c>
      <c r="K34" s="230">
        <v>2</v>
      </c>
      <c r="L34" s="231"/>
      <c r="M34" s="224">
        <v>2</v>
      </c>
      <c r="N34" s="231"/>
    </row>
    <row r="35" spans="1:14">
      <c r="A35" s="16"/>
      <c r="B35" s="12"/>
      <c r="C35" s="12"/>
      <c r="D35" s="15"/>
      <c r="E35" s="68">
        <v>2</v>
      </c>
      <c r="F35" s="262"/>
      <c r="G35" s="262">
        <v>133</v>
      </c>
      <c r="H35" s="220">
        <v>133</v>
      </c>
      <c r="I35" s="218"/>
      <c r="J35" s="220">
        <v>133</v>
      </c>
      <c r="K35" s="230">
        <v>1</v>
      </c>
      <c r="L35" s="231"/>
      <c r="M35" s="224">
        <v>1</v>
      </c>
      <c r="N35" s="231"/>
    </row>
    <row r="36" spans="1:14">
      <c r="A36" s="16"/>
      <c r="B36" s="14"/>
      <c r="C36" s="14"/>
      <c r="D36" s="15"/>
      <c r="E36" s="67">
        <v>1</v>
      </c>
      <c r="F36" s="262"/>
      <c r="G36" s="262">
        <v>116</v>
      </c>
      <c r="H36" s="220">
        <v>116</v>
      </c>
      <c r="I36" s="218">
        <v>160</v>
      </c>
      <c r="J36" s="220">
        <v>276</v>
      </c>
      <c r="K36" s="230">
        <v>1</v>
      </c>
      <c r="L36" s="231">
        <v>1</v>
      </c>
      <c r="M36" s="224">
        <v>2</v>
      </c>
      <c r="N36" s="231">
        <v>1</v>
      </c>
    </row>
    <row r="37" spans="1:14" ht="12.75" customHeight="1">
      <c r="A37" s="16"/>
      <c r="B37" s="314" t="s">
        <v>19</v>
      </c>
      <c r="C37" s="315"/>
      <c r="D37" s="315"/>
      <c r="E37" s="315"/>
      <c r="F37" s="223">
        <v>2664</v>
      </c>
      <c r="G37" s="220">
        <v>346</v>
      </c>
      <c r="H37" s="225">
        <v>3010</v>
      </c>
      <c r="I37" s="226">
        <v>160</v>
      </c>
      <c r="J37" s="222">
        <v>3170</v>
      </c>
      <c r="K37" s="223">
        <v>825</v>
      </c>
      <c r="L37" s="220">
        <v>135</v>
      </c>
      <c r="M37" s="222">
        <v>960</v>
      </c>
      <c r="N37" s="223">
        <v>155</v>
      </c>
    </row>
    <row r="38" spans="1:14">
      <c r="A38" s="16"/>
      <c r="B38" s="67"/>
      <c r="C38" s="67"/>
      <c r="D38" s="19"/>
      <c r="E38" s="68">
        <v>13</v>
      </c>
      <c r="F38" s="218"/>
      <c r="G38" s="218"/>
      <c r="H38" s="220">
        <v>0</v>
      </c>
      <c r="I38" s="218"/>
      <c r="J38" s="220">
        <v>0</v>
      </c>
      <c r="K38" s="125"/>
      <c r="L38" s="125"/>
      <c r="M38" s="224">
        <v>0</v>
      </c>
      <c r="N38" s="125"/>
    </row>
    <row r="39" spans="1:14">
      <c r="A39" s="16"/>
      <c r="B39" s="12" t="s">
        <v>1</v>
      </c>
      <c r="C39" s="12" t="s">
        <v>0</v>
      </c>
      <c r="D39" s="15" t="s">
        <v>21</v>
      </c>
      <c r="E39" s="68">
        <v>12</v>
      </c>
      <c r="F39" s="218"/>
      <c r="G39" s="218"/>
      <c r="H39" s="220">
        <v>0</v>
      </c>
      <c r="I39" s="218"/>
      <c r="J39" s="220">
        <v>0</v>
      </c>
      <c r="K39" s="125"/>
      <c r="L39" s="125"/>
      <c r="M39" s="224">
        <v>0</v>
      </c>
      <c r="N39" s="125"/>
    </row>
    <row r="40" spans="1:14">
      <c r="A40" s="16"/>
      <c r="B40" s="12" t="s">
        <v>10</v>
      </c>
      <c r="C40" s="12"/>
      <c r="D40" s="15" t="s">
        <v>10</v>
      </c>
      <c r="E40" s="68">
        <v>11</v>
      </c>
      <c r="F40" s="218"/>
      <c r="G40" s="218"/>
      <c r="H40" s="220">
        <v>0</v>
      </c>
      <c r="I40" s="218"/>
      <c r="J40" s="220">
        <v>0</v>
      </c>
      <c r="K40" s="125"/>
      <c r="L40" s="125"/>
      <c r="M40" s="224">
        <v>0</v>
      </c>
      <c r="N40" s="125"/>
    </row>
    <row r="41" spans="1:14">
      <c r="A41" s="16"/>
      <c r="B41" s="12" t="s">
        <v>11</v>
      </c>
      <c r="C41" s="67"/>
      <c r="D41" s="15" t="s">
        <v>2</v>
      </c>
      <c r="E41" s="68">
        <v>10</v>
      </c>
      <c r="F41" s="218"/>
      <c r="G41" s="218"/>
      <c r="H41" s="220">
        <v>0</v>
      </c>
      <c r="I41" s="218"/>
      <c r="J41" s="220">
        <v>0</v>
      </c>
      <c r="K41" s="125"/>
      <c r="L41" s="125"/>
      <c r="M41" s="224">
        <v>0</v>
      </c>
      <c r="N41" s="125"/>
    </row>
    <row r="42" spans="1:14">
      <c r="A42" s="16"/>
      <c r="B42" s="12" t="s">
        <v>4</v>
      </c>
      <c r="C42" s="12"/>
      <c r="D42" s="15" t="s">
        <v>27</v>
      </c>
      <c r="E42" s="68">
        <v>9</v>
      </c>
      <c r="F42" s="218"/>
      <c r="G42" s="218"/>
      <c r="H42" s="220">
        <v>0</v>
      </c>
      <c r="I42" s="218"/>
      <c r="J42" s="220">
        <v>0</v>
      </c>
      <c r="K42" s="125"/>
      <c r="L42" s="125"/>
      <c r="M42" s="224">
        <v>0</v>
      </c>
      <c r="N42" s="125"/>
    </row>
    <row r="43" spans="1:14">
      <c r="A43" s="16"/>
      <c r="B43" s="12" t="s">
        <v>3</v>
      </c>
      <c r="C43" s="12" t="s">
        <v>5</v>
      </c>
      <c r="D43" s="15" t="s">
        <v>1</v>
      </c>
      <c r="E43" s="68">
        <v>8</v>
      </c>
      <c r="F43" s="218"/>
      <c r="G43" s="218"/>
      <c r="H43" s="220">
        <v>0</v>
      </c>
      <c r="I43" s="218"/>
      <c r="J43" s="220">
        <v>0</v>
      </c>
      <c r="K43" s="125"/>
      <c r="L43" s="125"/>
      <c r="M43" s="224">
        <v>0</v>
      </c>
      <c r="N43" s="125"/>
    </row>
    <row r="44" spans="1:14">
      <c r="A44" s="16"/>
      <c r="B44" s="12" t="s">
        <v>4</v>
      </c>
      <c r="C44" s="12"/>
      <c r="D44" s="15" t="s">
        <v>26</v>
      </c>
      <c r="E44" s="68">
        <v>7</v>
      </c>
      <c r="F44" s="218"/>
      <c r="G44" s="218"/>
      <c r="H44" s="220">
        <v>0</v>
      </c>
      <c r="I44" s="218"/>
      <c r="J44" s="220">
        <v>0</v>
      </c>
      <c r="K44" s="125"/>
      <c r="L44" s="125"/>
      <c r="M44" s="224">
        <v>0</v>
      </c>
      <c r="N44" s="125"/>
    </row>
    <row r="45" spans="1:14">
      <c r="A45" s="16"/>
      <c r="B45" s="12" t="s">
        <v>1</v>
      </c>
      <c r="C45" s="12"/>
      <c r="D45" s="15" t="s">
        <v>22</v>
      </c>
      <c r="E45" s="68">
        <v>6</v>
      </c>
      <c r="F45" s="218"/>
      <c r="G45" s="218"/>
      <c r="H45" s="220">
        <v>0</v>
      </c>
      <c r="I45" s="218"/>
      <c r="J45" s="220">
        <v>0</v>
      </c>
      <c r="K45" s="125"/>
      <c r="L45" s="125"/>
      <c r="M45" s="224">
        <v>0</v>
      </c>
      <c r="N45" s="125"/>
    </row>
    <row r="46" spans="1:14">
      <c r="A46" s="16"/>
      <c r="B46" s="12" t="s">
        <v>12</v>
      </c>
      <c r="C46" s="67"/>
      <c r="D46" s="15" t="s">
        <v>2</v>
      </c>
      <c r="E46" s="68">
        <v>5</v>
      </c>
      <c r="F46" s="218"/>
      <c r="G46" s="218"/>
      <c r="H46" s="220">
        <v>0</v>
      </c>
      <c r="I46" s="218"/>
      <c r="J46" s="220">
        <v>0</v>
      </c>
      <c r="K46" s="125"/>
      <c r="L46" s="125"/>
      <c r="M46" s="224">
        <v>0</v>
      </c>
      <c r="N46" s="125"/>
    </row>
    <row r="47" spans="1:14">
      <c r="A47" s="16"/>
      <c r="B47" s="12"/>
      <c r="C47" s="12"/>
      <c r="D47" s="15" t="s">
        <v>7</v>
      </c>
      <c r="E47" s="68">
        <v>4</v>
      </c>
      <c r="F47" s="218"/>
      <c r="G47" s="218"/>
      <c r="H47" s="220">
        <v>0</v>
      </c>
      <c r="I47" s="218"/>
      <c r="J47" s="220">
        <v>0</v>
      </c>
      <c r="K47" s="125"/>
      <c r="L47" s="125"/>
      <c r="M47" s="224">
        <v>0</v>
      </c>
      <c r="N47" s="125"/>
    </row>
    <row r="48" spans="1:14">
      <c r="A48" s="16"/>
      <c r="B48" s="12"/>
      <c r="C48" s="12" t="s">
        <v>1</v>
      </c>
      <c r="D48" s="15" t="s">
        <v>1</v>
      </c>
      <c r="E48" s="68">
        <v>3</v>
      </c>
      <c r="F48" s="218"/>
      <c r="G48" s="218"/>
      <c r="H48" s="220">
        <v>0</v>
      </c>
      <c r="I48" s="218"/>
      <c r="J48" s="220">
        <v>0</v>
      </c>
      <c r="K48" s="125"/>
      <c r="L48" s="125"/>
      <c r="M48" s="224">
        <v>0</v>
      </c>
      <c r="N48" s="125"/>
    </row>
    <row r="49" spans="1:14">
      <c r="A49" s="16"/>
      <c r="B49" s="12"/>
      <c r="C49" s="12"/>
      <c r="D49" s="15" t="s">
        <v>3</v>
      </c>
      <c r="E49" s="68">
        <v>2</v>
      </c>
      <c r="F49" s="218"/>
      <c r="G49" s="218"/>
      <c r="H49" s="220">
        <v>0</v>
      </c>
      <c r="I49" s="218"/>
      <c r="J49" s="220">
        <v>0</v>
      </c>
      <c r="K49" s="125"/>
      <c r="L49" s="125"/>
      <c r="M49" s="224">
        <v>0</v>
      </c>
      <c r="N49" s="125"/>
    </row>
    <row r="50" spans="1:14">
      <c r="A50" s="16"/>
      <c r="B50" s="14"/>
      <c r="C50" s="15"/>
      <c r="D50" s="14"/>
      <c r="E50" s="67">
        <v>1</v>
      </c>
      <c r="F50" s="219"/>
      <c r="G50" s="219"/>
      <c r="H50" s="227">
        <v>0</v>
      </c>
      <c r="I50" s="219">
        <v>40</v>
      </c>
      <c r="J50" s="227">
        <v>40</v>
      </c>
      <c r="K50" s="126"/>
      <c r="L50" s="126"/>
      <c r="M50" s="228">
        <v>0</v>
      </c>
      <c r="N50" s="126"/>
    </row>
    <row r="51" spans="1:14" ht="12.75" customHeight="1">
      <c r="A51" s="61"/>
      <c r="B51" s="321" t="s">
        <v>20</v>
      </c>
      <c r="C51" s="321"/>
      <c r="D51" s="321"/>
      <c r="E51" s="321"/>
      <c r="F51" s="220">
        <v>0</v>
      </c>
      <c r="G51" s="220">
        <v>0</v>
      </c>
      <c r="H51" s="220">
        <v>0</v>
      </c>
      <c r="I51" s="220">
        <v>40</v>
      </c>
      <c r="J51" s="220">
        <v>40</v>
      </c>
      <c r="K51" s="220">
        <v>0</v>
      </c>
      <c r="L51" s="220">
        <v>0</v>
      </c>
      <c r="M51" s="220">
        <v>0</v>
      </c>
      <c r="N51" s="220">
        <v>0</v>
      </c>
    </row>
    <row r="52" spans="1:14">
      <c r="A52" s="61"/>
      <c r="B52" s="314" t="s">
        <v>37</v>
      </c>
      <c r="C52" s="315"/>
      <c r="D52" s="315"/>
      <c r="E52" s="316"/>
      <c r="F52" s="218"/>
      <c r="G52" s="218"/>
      <c r="H52" s="218"/>
      <c r="I52" s="218"/>
      <c r="J52" s="218"/>
      <c r="K52" s="218"/>
      <c r="L52" s="218">
        <v>12</v>
      </c>
      <c r="M52" s="218">
        <v>12</v>
      </c>
      <c r="N52" s="218">
        <v>14</v>
      </c>
    </row>
    <row r="53" spans="1:14" ht="12.75" customHeight="1">
      <c r="A53" s="61"/>
      <c r="B53" s="322" t="s">
        <v>40</v>
      </c>
      <c r="C53" s="322"/>
      <c r="D53" s="322"/>
      <c r="E53" s="322"/>
      <c r="F53" s="229">
        <v>4997</v>
      </c>
      <c r="G53" s="229">
        <v>591</v>
      </c>
      <c r="H53" s="229">
        <v>5588</v>
      </c>
      <c r="I53" s="229">
        <v>309</v>
      </c>
      <c r="J53" s="229">
        <v>5897</v>
      </c>
      <c r="K53" s="229">
        <v>1805</v>
      </c>
      <c r="L53" s="229">
        <v>324</v>
      </c>
      <c r="M53" s="229">
        <v>2129</v>
      </c>
      <c r="N53" s="229">
        <v>374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U22" sqref="U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50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51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33">
        <v>627</v>
      </c>
      <c r="G10" s="233">
        <v>10</v>
      </c>
      <c r="H10" s="234">
        <v>637</v>
      </c>
      <c r="I10" s="233"/>
      <c r="J10" s="234">
        <v>637</v>
      </c>
      <c r="K10" s="235">
        <v>833</v>
      </c>
      <c r="L10" s="235">
        <v>175</v>
      </c>
      <c r="M10" s="236">
        <v>1008</v>
      </c>
      <c r="N10" s="237">
        <v>220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33">
        <v>49</v>
      </c>
      <c r="G11" s="233">
        <v>1</v>
      </c>
      <c r="H11" s="234">
        <v>50</v>
      </c>
      <c r="I11" s="233"/>
      <c r="J11" s="234">
        <v>50</v>
      </c>
      <c r="K11" s="235"/>
      <c r="L11" s="235"/>
      <c r="M11" s="236">
        <v>0</v>
      </c>
      <c r="N11" s="237"/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33">
        <v>30</v>
      </c>
      <c r="G12" s="233">
        <v>1</v>
      </c>
      <c r="H12" s="234">
        <v>31</v>
      </c>
      <c r="I12" s="233"/>
      <c r="J12" s="234">
        <v>31</v>
      </c>
      <c r="K12" s="235"/>
      <c r="L12" s="235"/>
      <c r="M12" s="236">
        <v>0</v>
      </c>
      <c r="N12" s="237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33">
        <v>40</v>
      </c>
      <c r="G13" s="233">
        <v>1</v>
      </c>
      <c r="H13" s="234">
        <v>41</v>
      </c>
      <c r="I13" s="233"/>
      <c r="J13" s="234">
        <v>41</v>
      </c>
      <c r="K13" s="235">
        <v>3</v>
      </c>
      <c r="L13" s="235">
        <v>1</v>
      </c>
      <c r="M13" s="236">
        <v>4</v>
      </c>
      <c r="N13" s="237">
        <v>1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33">
        <v>28</v>
      </c>
      <c r="G14" s="233">
        <v>7</v>
      </c>
      <c r="H14" s="234">
        <v>35</v>
      </c>
      <c r="I14" s="233"/>
      <c r="J14" s="234">
        <v>35</v>
      </c>
      <c r="K14" s="235">
        <v>2</v>
      </c>
      <c r="L14" s="235"/>
      <c r="M14" s="236">
        <v>2</v>
      </c>
      <c r="N14" s="237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33">
        <v>82</v>
      </c>
      <c r="G15" s="233">
        <v>7</v>
      </c>
      <c r="H15" s="234">
        <v>89</v>
      </c>
      <c r="I15" s="233"/>
      <c r="J15" s="234">
        <v>89</v>
      </c>
      <c r="K15" s="235"/>
      <c r="L15" s="235">
        <v>1</v>
      </c>
      <c r="M15" s="236">
        <v>1</v>
      </c>
      <c r="N15" s="237">
        <v>1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33">
        <v>103</v>
      </c>
      <c r="G16" s="233">
        <v>11</v>
      </c>
      <c r="H16" s="234">
        <v>114</v>
      </c>
      <c r="I16" s="233"/>
      <c r="J16" s="234">
        <v>114</v>
      </c>
      <c r="K16" s="235"/>
      <c r="L16" s="235"/>
      <c r="M16" s="236">
        <v>0</v>
      </c>
      <c r="N16" s="237"/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33">
        <v>195</v>
      </c>
      <c r="G17" s="233">
        <v>13</v>
      </c>
      <c r="H17" s="234">
        <v>208</v>
      </c>
      <c r="I17" s="233"/>
      <c r="J17" s="234">
        <v>208</v>
      </c>
      <c r="K17" s="235">
        <v>1</v>
      </c>
      <c r="L17" s="235"/>
      <c r="M17" s="236">
        <v>1</v>
      </c>
      <c r="N17" s="237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33">
        <v>192</v>
      </c>
      <c r="G18" s="233">
        <v>7</v>
      </c>
      <c r="H18" s="234">
        <v>199</v>
      </c>
      <c r="I18" s="233"/>
      <c r="J18" s="234">
        <v>199</v>
      </c>
      <c r="K18" s="235"/>
      <c r="L18" s="235"/>
      <c r="M18" s="236">
        <v>0</v>
      </c>
      <c r="N18" s="237"/>
    </row>
    <row r="19" spans="1:14">
      <c r="A19" s="16"/>
      <c r="B19" s="12"/>
      <c r="C19" s="17"/>
      <c r="D19" s="13" t="s">
        <v>12</v>
      </c>
      <c r="E19" s="68">
        <v>4</v>
      </c>
      <c r="F19" s="233">
        <v>4</v>
      </c>
      <c r="G19" s="233">
        <v>0</v>
      </c>
      <c r="H19" s="234">
        <v>4</v>
      </c>
      <c r="I19" s="233"/>
      <c r="J19" s="234">
        <v>4</v>
      </c>
      <c r="K19" s="235">
        <v>1</v>
      </c>
      <c r="L19" s="235"/>
      <c r="M19" s="236">
        <v>1</v>
      </c>
      <c r="N19" s="237">
        <v>2</v>
      </c>
    </row>
    <row r="20" spans="1:14">
      <c r="A20" s="16"/>
      <c r="B20" s="12"/>
      <c r="C20" s="17" t="s">
        <v>1</v>
      </c>
      <c r="D20" s="9"/>
      <c r="E20" s="68">
        <v>3</v>
      </c>
      <c r="F20" s="233">
        <v>2</v>
      </c>
      <c r="G20" s="233">
        <v>42</v>
      </c>
      <c r="H20" s="234">
        <v>44</v>
      </c>
      <c r="I20" s="233"/>
      <c r="J20" s="234">
        <v>44</v>
      </c>
      <c r="K20" s="235"/>
      <c r="L20" s="235"/>
      <c r="M20" s="236">
        <v>0</v>
      </c>
      <c r="N20" s="237"/>
    </row>
    <row r="21" spans="1:14">
      <c r="A21" s="16"/>
      <c r="B21" s="12"/>
      <c r="C21" s="17"/>
      <c r="D21" s="9"/>
      <c r="E21" s="68">
        <v>2</v>
      </c>
      <c r="F21" s="233">
        <v>3</v>
      </c>
      <c r="G21" s="233">
        <v>49</v>
      </c>
      <c r="H21" s="234">
        <v>52</v>
      </c>
      <c r="I21" s="233"/>
      <c r="J21" s="234">
        <v>52</v>
      </c>
      <c r="K21" s="235"/>
      <c r="L21" s="235"/>
      <c r="M21" s="236">
        <v>0</v>
      </c>
      <c r="N21" s="237"/>
    </row>
    <row r="22" spans="1:14">
      <c r="A22" s="16"/>
      <c r="B22" s="14"/>
      <c r="C22" s="18"/>
      <c r="D22" s="9"/>
      <c r="E22" s="67">
        <v>1</v>
      </c>
      <c r="F22" s="233">
        <v>4</v>
      </c>
      <c r="G22" s="233">
        <v>20</v>
      </c>
      <c r="H22" s="234">
        <v>24</v>
      </c>
      <c r="I22" s="233">
        <v>81</v>
      </c>
      <c r="J22" s="234">
        <v>105</v>
      </c>
      <c r="K22" s="235"/>
      <c r="L22" s="235"/>
      <c r="M22" s="236">
        <v>0</v>
      </c>
      <c r="N22" s="237"/>
    </row>
    <row r="23" spans="1:14" ht="12.75" customHeight="1">
      <c r="A23" s="16"/>
      <c r="B23" s="314" t="s">
        <v>18</v>
      </c>
      <c r="C23" s="315"/>
      <c r="D23" s="315"/>
      <c r="E23" s="316"/>
      <c r="F23" s="234">
        <v>1359</v>
      </c>
      <c r="G23" s="234">
        <v>169</v>
      </c>
      <c r="H23" s="238">
        <v>1528</v>
      </c>
      <c r="I23" s="234">
        <v>81</v>
      </c>
      <c r="J23" s="238">
        <v>1609</v>
      </c>
      <c r="K23" s="234">
        <v>840</v>
      </c>
      <c r="L23" s="239">
        <v>177</v>
      </c>
      <c r="M23" s="234">
        <v>1017</v>
      </c>
      <c r="N23" s="234">
        <v>224</v>
      </c>
    </row>
    <row r="24" spans="1:14">
      <c r="A24" s="16"/>
      <c r="B24" s="12"/>
      <c r="C24" s="12"/>
      <c r="D24" s="15"/>
      <c r="E24" s="14">
        <v>13</v>
      </c>
      <c r="F24" s="233">
        <v>1126</v>
      </c>
      <c r="G24" s="233">
        <v>8</v>
      </c>
      <c r="H24" s="234">
        <v>1134</v>
      </c>
      <c r="I24" s="233"/>
      <c r="J24" s="234">
        <v>1134</v>
      </c>
      <c r="K24" s="235">
        <v>679</v>
      </c>
      <c r="L24" s="235">
        <v>74</v>
      </c>
      <c r="M24" s="240">
        <v>753</v>
      </c>
      <c r="N24" s="237">
        <v>95</v>
      </c>
    </row>
    <row r="25" spans="1:14">
      <c r="A25" s="16"/>
      <c r="B25" s="12"/>
      <c r="C25" s="12" t="s">
        <v>0</v>
      </c>
      <c r="D25" s="15"/>
      <c r="E25" s="68">
        <v>12</v>
      </c>
      <c r="F25" s="233">
        <v>52</v>
      </c>
      <c r="G25" s="233">
        <v>2</v>
      </c>
      <c r="H25" s="234">
        <v>54</v>
      </c>
      <c r="I25" s="233"/>
      <c r="J25" s="234">
        <v>54</v>
      </c>
      <c r="K25" s="235"/>
      <c r="L25" s="235"/>
      <c r="M25" s="240">
        <v>0</v>
      </c>
      <c r="N25" s="237"/>
    </row>
    <row r="26" spans="1:14">
      <c r="A26" s="16"/>
      <c r="B26" s="12" t="s">
        <v>7</v>
      </c>
      <c r="C26" s="14"/>
      <c r="D26" s="15"/>
      <c r="E26" s="68">
        <v>11</v>
      </c>
      <c r="F26" s="233">
        <v>29</v>
      </c>
      <c r="G26" s="233">
        <v>0</v>
      </c>
      <c r="H26" s="234">
        <v>29</v>
      </c>
      <c r="I26" s="233"/>
      <c r="J26" s="234">
        <v>29</v>
      </c>
      <c r="K26" s="235">
        <v>1</v>
      </c>
      <c r="L26" s="235"/>
      <c r="M26" s="240">
        <v>1</v>
      </c>
      <c r="N26" s="237"/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33">
        <v>34</v>
      </c>
      <c r="G27" s="233">
        <v>2</v>
      </c>
      <c r="H27" s="234">
        <v>36</v>
      </c>
      <c r="I27" s="233"/>
      <c r="J27" s="234">
        <v>36</v>
      </c>
      <c r="K27" s="235">
        <v>1</v>
      </c>
      <c r="L27" s="235"/>
      <c r="M27" s="240">
        <v>1</v>
      </c>
      <c r="N27" s="237"/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33">
        <v>24</v>
      </c>
      <c r="G28" s="233">
        <v>3</v>
      </c>
      <c r="H28" s="234">
        <v>27</v>
      </c>
      <c r="I28" s="233"/>
      <c r="J28" s="234">
        <v>27</v>
      </c>
      <c r="K28" s="235">
        <v>1</v>
      </c>
      <c r="L28" s="235"/>
      <c r="M28" s="240">
        <v>1</v>
      </c>
      <c r="N28" s="237"/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33">
        <v>140</v>
      </c>
      <c r="G29" s="233">
        <v>3</v>
      </c>
      <c r="H29" s="234">
        <v>143</v>
      </c>
      <c r="I29" s="233"/>
      <c r="J29" s="234">
        <v>143</v>
      </c>
      <c r="K29" s="235"/>
      <c r="L29" s="235"/>
      <c r="M29" s="240">
        <v>0</v>
      </c>
      <c r="N29" s="237"/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33">
        <v>94</v>
      </c>
      <c r="G30" s="233">
        <v>4</v>
      </c>
      <c r="H30" s="234">
        <v>98</v>
      </c>
      <c r="I30" s="233"/>
      <c r="J30" s="234">
        <v>98</v>
      </c>
      <c r="K30" s="235"/>
      <c r="L30" s="235">
        <v>1</v>
      </c>
      <c r="M30" s="240">
        <v>1</v>
      </c>
      <c r="N30" s="237">
        <v>2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33">
        <v>130</v>
      </c>
      <c r="G31" s="233">
        <v>13</v>
      </c>
      <c r="H31" s="234">
        <v>143</v>
      </c>
      <c r="I31" s="233"/>
      <c r="J31" s="234">
        <v>143</v>
      </c>
      <c r="K31" s="235">
        <v>1</v>
      </c>
      <c r="L31" s="235">
        <v>1</v>
      </c>
      <c r="M31" s="240">
        <v>2</v>
      </c>
      <c r="N31" s="237">
        <v>1</v>
      </c>
    </row>
    <row r="32" spans="1:14">
      <c r="A32" s="16"/>
      <c r="B32" s="12" t="s">
        <v>9</v>
      </c>
      <c r="C32" s="67"/>
      <c r="D32" s="15"/>
      <c r="E32" s="68">
        <v>5</v>
      </c>
      <c r="F32" s="233">
        <v>129</v>
      </c>
      <c r="G32" s="233">
        <v>4</v>
      </c>
      <c r="H32" s="234">
        <v>133</v>
      </c>
      <c r="I32" s="233"/>
      <c r="J32" s="234">
        <v>133</v>
      </c>
      <c r="K32" s="235"/>
      <c r="L32" s="235">
        <v>1</v>
      </c>
      <c r="M32" s="240">
        <v>1</v>
      </c>
      <c r="N32" s="237">
        <v>2</v>
      </c>
    </row>
    <row r="33" spans="1:14">
      <c r="A33" s="16"/>
      <c r="B33" s="12"/>
      <c r="C33" s="12"/>
      <c r="D33" s="15"/>
      <c r="E33" s="68">
        <v>4</v>
      </c>
      <c r="F33" s="233">
        <v>20</v>
      </c>
      <c r="G33" s="233">
        <v>6</v>
      </c>
      <c r="H33" s="234">
        <v>26</v>
      </c>
      <c r="I33" s="233"/>
      <c r="J33" s="234">
        <v>26</v>
      </c>
      <c r="K33" s="235"/>
      <c r="L33" s="235">
        <v>1</v>
      </c>
      <c r="M33" s="240">
        <v>1</v>
      </c>
      <c r="N33" s="237">
        <v>2</v>
      </c>
    </row>
    <row r="34" spans="1:14">
      <c r="A34" s="16"/>
      <c r="B34" s="12"/>
      <c r="C34" s="12" t="s">
        <v>1</v>
      </c>
      <c r="D34" s="15"/>
      <c r="E34" s="68">
        <v>3</v>
      </c>
      <c r="F34" s="233">
        <v>1</v>
      </c>
      <c r="G34" s="233">
        <v>54</v>
      </c>
      <c r="H34" s="234">
        <v>55</v>
      </c>
      <c r="I34" s="233"/>
      <c r="J34" s="234">
        <v>55</v>
      </c>
      <c r="K34" s="235"/>
      <c r="L34" s="235">
        <v>1</v>
      </c>
      <c r="M34" s="240">
        <v>1</v>
      </c>
      <c r="N34" s="237">
        <v>1</v>
      </c>
    </row>
    <row r="35" spans="1:14">
      <c r="A35" s="16"/>
      <c r="B35" s="12"/>
      <c r="C35" s="12"/>
      <c r="D35" s="15"/>
      <c r="E35" s="68">
        <v>2</v>
      </c>
      <c r="F35" s="233">
        <v>1</v>
      </c>
      <c r="G35" s="233">
        <v>107</v>
      </c>
      <c r="H35" s="234">
        <v>108</v>
      </c>
      <c r="I35" s="233"/>
      <c r="J35" s="234">
        <v>108</v>
      </c>
      <c r="K35" s="235"/>
      <c r="L35" s="235"/>
      <c r="M35" s="240">
        <v>0</v>
      </c>
      <c r="N35" s="237"/>
    </row>
    <row r="36" spans="1:14">
      <c r="A36" s="16"/>
      <c r="B36" s="14"/>
      <c r="C36" s="14"/>
      <c r="D36" s="15"/>
      <c r="E36" s="67">
        <v>1</v>
      </c>
      <c r="F36" s="233">
        <v>0</v>
      </c>
      <c r="G36" s="233">
        <v>32</v>
      </c>
      <c r="H36" s="234">
        <v>32</v>
      </c>
      <c r="I36" s="233">
        <v>112</v>
      </c>
      <c r="J36" s="234">
        <v>144</v>
      </c>
      <c r="K36" s="235">
        <v>1</v>
      </c>
      <c r="L36" s="235"/>
      <c r="M36" s="240">
        <v>1</v>
      </c>
      <c r="N36" s="237"/>
    </row>
    <row r="37" spans="1:14" ht="12.75" customHeight="1">
      <c r="A37" s="16"/>
      <c r="B37" s="314" t="s">
        <v>19</v>
      </c>
      <c r="C37" s="315"/>
      <c r="D37" s="315"/>
      <c r="E37" s="315"/>
      <c r="F37" s="239">
        <v>1780</v>
      </c>
      <c r="G37" s="234">
        <v>238</v>
      </c>
      <c r="H37" s="241">
        <v>2018</v>
      </c>
      <c r="I37" s="242">
        <v>112</v>
      </c>
      <c r="J37" s="238">
        <v>2130</v>
      </c>
      <c r="K37" s="239">
        <v>684</v>
      </c>
      <c r="L37" s="234">
        <v>79</v>
      </c>
      <c r="M37" s="238">
        <v>763</v>
      </c>
      <c r="N37" s="239">
        <v>103</v>
      </c>
    </row>
    <row r="38" spans="1:14">
      <c r="A38" s="16"/>
      <c r="B38" s="67"/>
      <c r="C38" s="67"/>
      <c r="D38" s="19"/>
      <c r="E38" s="65">
        <v>13</v>
      </c>
      <c r="F38" s="233"/>
      <c r="G38" s="233"/>
      <c r="H38" s="234">
        <v>0</v>
      </c>
      <c r="I38" s="233"/>
      <c r="J38" s="234">
        <v>0</v>
      </c>
      <c r="K38" s="235"/>
      <c r="L38" s="235"/>
      <c r="M38" s="240">
        <v>0</v>
      </c>
      <c r="N38" s="235"/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33"/>
      <c r="G39" s="233"/>
      <c r="H39" s="234">
        <v>0</v>
      </c>
      <c r="I39" s="233"/>
      <c r="J39" s="234">
        <v>0</v>
      </c>
      <c r="K39" s="235"/>
      <c r="L39" s="235"/>
      <c r="M39" s="240">
        <v>0</v>
      </c>
      <c r="N39" s="235"/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33"/>
      <c r="G40" s="233"/>
      <c r="H40" s="234">
        <v>0</v>
      </c>
      <c r="I40" s="233"/>
      <c r="J40" s="234">
        <v>0</v>
      </c>
      <c r="K40" s="235"/>
      <c r="L40" s="235"/>
      <c r="M40" s="240">
        <v>0</v>
      </c>
      <c r="N40" s="235"/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33"/>
      <c r="G41" s="233"/>
      <c r="H41" s="234">
        <v>0</v>
      </c>
      <c r="I41" s="233"/>
      <c r="J41" s="234">
        <v>0</v>
      </c>
      <c r="K41" s="235"/>
      <c r="L41" s="235"/>
      <c r="M41" s="240">
        <v>0</v>
      </c>
      <c r="N41" s="235"/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33"/>
      <c r="G42" s="233"/>
      <c r="H42" s="234">
        <v>0</v>
      </c>
      <c r="I42" s="233"/>
      <c r="J42" s="234">
        <v>0</v>
      </c>
      <c r="K42" s="235"/>
      <c r="L42" s="235"/>
      <c r="M42" s="240">
        <v>0</v>
      </c>
      <c r="N42" s="235"/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33"/>
      <c r="G43" s="233"/>
      <c r="H43" s="234">
        <v>0</v>
      </c>
      <c r="I43" s="233"/>
      <c r="J43" s="234">
        <v>0</v>
      </c>
      <c r="K43" s="235"/>
      <c r="L43" s="235"/>
      <c r="M43" s="240">
        <v>0</v>
      </c>
      <c r="N43" s="235"/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33"/>
      <c r="G44" s="233"/>
      <c r="H44" s="234">
        <v>0</v>
      </c>
      <c r="I44" s="233"/>
      <c r="J44" s="234">
        <v>0</v>
      </c>
      <c r="K44" s="235"/>
      <c r="L44" s="235"/>
      <c r="M44" s="240">
        <v>0</v>
      </c>
      <c r="N44" s="235"/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33"/>
      <c r="G45" s="233"/>
      <c r="H45" s="234">
        <v>0</v>
      </c>
      <c r="I45" s="233"/>
      <c r="J45" s="234">
        <v>0</v>
      </c>
      <c r="K45" s="235"/>
      <c r="L45" s="235"/>
      <c r="M45" s="240">
        <v>0</v>
      </c>
      <c r="N45" s="235"/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33"/>
      <c r="G46" s="233"/>
      <c r="H46" s="234">
        <v>0</v>
      </c>
      <c r="I46" s="233"/>
      <c r="J46" s="234">
        <v>0</v>
      </c>
      <c r="K46" s="235"/>
      <c r="L46" s="235"/>
      <c r="M46" s="240">
        <v>0</v>
      </c>
      <c r="N46" s="235"/>
    </row>
    <row r="47" spans="1:14">
      <c r="A47" s="16"/>
      <c r="B47" s="12"/>
      <c r="C47" s="12"/>
      <c r="D47" s="15" t="s">
        <v>7</v>
      </c>
      <c r="E47" s="65">
        <v>4</v>
      </c>
      <c r="F47" s="233"/>
      <c r="G47" s="233"/>
      <c r="H47" s="234">
        <v>0</v>
      </c>
      <c r="I47" s="233"/>
      <c r="J47" s="234">
        <v>0</v>
      </c>
      <c r="K47" s="235"/>
      <c r="L47" s="235"/>
      <c r="M47" s="240">
        <v>0</v>
      </c>
      <c r="N47" s="235"/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33"/>
      <c r="G48" s="233"/>
      <c r="H48" s="234">
        <v>0</v>
      </c>
      <c r="I48" s="233"/>
      <c r="J48" s="234">
        <v>0</v>
      </c>
      <c r="K48" s="235"/>
      <c r="L48" s="235"/>
      <c r="M48" s="240">
        <v>0</v>
      </c>
      <c r="N48" s="235"/>
    </row>
    <row r="49" spans="1:14">
      <c r="A49" s="16"/>
      <c r="B49" s="12"/>
      <c r="C49" s="12"/>
      <c r="D49" s="15" t="s">
        <v>3</v>
      </c>
      <c r="E49" s="65">
        <v>2</v>
      </c>
      <c r="F49" s="233"/>
      <c r="G49" s="233"/>
      <c r="H49" s="234">
        <v>0</v>
      </c>
      <c r="I49" s="233"/>
      <c r="J49" s="234">
        <v>0</v>
      </c>
      <c r="K49" s="235"/>
      <c r="L49" s="235"/>
      <c r="M49" s="240">
        <v>0</v>
      </c>
      <c r="N49" s="235"/>
    </row>
    <row r="50" spans="1:14">
      <c r="A50" s="16"/>
      <c r="B50" s="14"/>
      <c r="C50" s="15"/>
      <c r="D50" s="14"/>
      <c r="E50" s="67">
        <v>1</v>
      </c>
      <c r="F50" s="243"/>
      <c r="G50" s="243"/>
      <c r="H50" s="244">
        <v>0</v>
      </c>
      <c r="I50" s="243"/>
      <c r="J50" s="244">
        <v>0</v>
      </c>
      <c r="K50" s="245"/>
      <c r="L50" s="245"/>
      <c r="M50" s="246">
        <v>0</v>
      </c>
      <c r="N50" s="245"/>
    </row>
    <row r="51" spans="1:14" ht="12.75" customHeight="1">
      <c r="A51" s="61"/>
      <c r="B51" s="317" t="s">
        <v>20</v>
      </c>
      <c r="C51" s="317"/>
      <c r="D51" s="317"/>
      <c r="E51" s="317"/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</row>
    <row r="52" spans="1:14">
      <c r="A52" s="61"/>
      <c r="B52" s="314" t="s">
        <v>37</v>
      </c>
      <c r="C52" s="315"/>
      <c r="D52" s="315"/>
      <c r="E52" s="316"/>
      <c r="F52" s="233"/>
      <c r="G52" s="233"/>
      <c r="H52" s="233"/>
      <c r="I52" s="233"/>
      <c r="J52" s="233"/>
      <c r="K52" s="247">
        <v>4</v>
      </c>
      <c r="L52" s="247">
        <v>12</v>
      </c>
      <c r="M52" s="247">
        <v>16</v>
      </c>
      <c r="N52" s="247">
        <v>12</v>
      </c>
    </row>
    <row r="53" spans="1:14" ht="12.75" customHeight="1">
      <c r="A53" s="61"/>
      <c r="B53" s="312" t="s">
        <v>40</v>
      </c>
      <c r="C53" s="312"/>
      <c r="D53" s="312"/>
      <c r="E53" s="312"/>
      <c r="F53" s="248">
        <v>3139</v>
      </c>
      <c r="G53" s="248">
        <v>407</v>
      </c>
      <c r="H53" s="248">
        <v>3546</v>
      </c>
      <c r="I53" s="248">
        <v>193</v>
      </c>
      <c r="J53" s="248">
        <v>3739</v>
      </c>
      <c r="K53" s="248">
        <v>1528</v>
      </c>
      <c r="L53" s="248">
        <v>268</v>
      </c>
      <c r="M53" s="248">
        <v>1796</v>
      </c>
      <c r="N53" s="248">
        <v>339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F38" sqref="F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61"/>
      <c r="B2" s="72" t="s">
        <v>34</v>
      </c>
      <c r="C2" s="73"/>
      <c r="D2" s="325" t="s">
        <v>52</v>
      </c>
      <c r="E2" s="325"/>
      <c r="F2" s="325"/>
      <c r="G2" s="325"/>
      <c r="H2" s="325"/>
      <c r="I2" s="325"/>
      <c r="J2" s="325"/>
      <c r="K2" s="73"/>
      <c r="L2" s="73"/>
      <c r="M2" s="73"/>
      <c r="N2" s="73"/>
    </row>
    <row r="3" spans="1:14">
      <c r="A3" s="61"/>
      <c r="B3" s="72" t="s">
        <v>33</v>
      </c>
      <c r="C3" s="73"/>
      <c r="D3" s="325" t="s">
        <v>49</v>
      </c>
      <c r="E3" s="325"/>
      <c r="F3" s="325"/>
      <c r="G3" s="325"/>
      <c r="H3" s="325"/>
      <c r="I3" s="325"/>
      <c r="J3" s="325"/>
      <c r="K3" s="73"/>
      <c r="L3" s="73"/>
      <c r="M3" s="73"/>
      <c r="N3" s="73"/>
    </row>
    <row r="4" spans="1:14">
      <c r="A4" s="61"/>
      <c r="B4" s="326" t="s">
        <v>36</v>
      </c>
      <c r="C4" s="326"/>
      <c r="D4" s="326"/>
      <c r="E4" s="326"/>
      <c r="F4" s="74">
        <v>43343</v>
      </c>
      <c r="G4" s="73"/>
      <c r="H4" s="73"/>
      <c r="I4" s="73"/>
      <c r="J4" s="73"/>
      <c r="K4" s="73"/>
      <c r="L4" s="73"/>
      <c r="M4" s="73"/>
      <c r="N4" s="73"/>
    </row>
    <row r="5" spans="1:14">
      <c r="A5" s="61"/>
      <c r="B5" s="328" t="s">
        <v>45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1:14">
      <c r="A6" s="61"/>
      <c r="B6" s="75" t="s">
        <v>39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2.75" customHeight="1">
      <c r="A7" s="61"/>
      <c r="B7" s="329" t="s">
        <v>41</v>
      </c>
      <c r="C7" s="329"/>
      <c r="D7" s="329"/>
      <c r="E7" s="329"/>
      <c r="F7" s="329" t="s">
        <v>35</v>
      </c>
      <c r="G7" s="329"/>
      <c r="H7" s="329"/>
      <c r="I7" s="329"/>
      <c r="J7" s="329"/>
      <c r="K7" s="329" t="s">
        <v>28</v>
      </c>
      <c r="L7" s="329"/>
      <c r="M7" s="329"/>
      <c r="N7" s="329"/>
    </row>
    <row r="8" spans="1:14" ht="12.75" customHeight="1">
      <c r="A8" s="61"/>
      <c r="B8" s="329"/>
      <c r="C8" s="329"/>
      <c r="D8" s="329"/>
      <c r="E8" s="329"/>
      <c r="F8" s="329" t="s">
        <v>13</v>
      </c>
      <c r="G8" s="329"/>
      <c r="H8" s="329"/>
      <c r="I8" s="329" t="s">
        <v>14</v>
      </c>
      <c r="J8" s="329" t="s">
        <v>15</v>
      </c>
      <c r="K8" s="329" t="s">
        <v>30</v>
      </c>
      <c r="L8" s="329" t="s">
        <v>31</v>
      </c>
      <c r="M8" s="329" t="s">
        <v>15</v>
      </c>
      <c r="N8" s="329" t="s">
        <v>29</v>
      </c>
    </row>
    <row r="9" spans="1:14" ht="24">
      <c r="A9" s="61"/>
      <c r="B9" s="329"/>
      <c r="C9" s="329"/>
      <c r="D9" s="329"/>
      <c r="E9" s="329"/>
      <c r="F9" s="76" t="s">
        <v>16</v>
      </c>
      <c r="G9" s="76" t="s">
        <v>17</v>
      </c>
      <c r="H9" s="76" t="s">
        <v>23</v>
      </c>
      <c r="I9" s="329"/>
      <c r="J9" s="329"/>
      <c r="K9" s="329"/>
      <c r="L9" s="329"/>
      <c r="M9" s="329"/>
      <c r="N9" s="329"/>
    </row>
    <row r="10" spans="1:14">
      <c r="A10" s="16"/>
      <c r="B10" s="77"/>
      <c r="C10" s="78"/>
      <c r="D10" s="79"/>
      <c r="E10" s="80">
        <v>13</v>
      </c>
      <c r="F10" s="189">
        <v>566</v>
      </c>
      <c r="G10" s="189">
        <v>0</v>
      </c>
      <c r="H10" s="190">
        <v>566</v>
      </c>
      <c r="I10" s="189">
        <v>0</v>
      </c>
      <c r="J10" s="190">
        <v>566</v>
      </c>
      <c r="K10" s="175">
        <v>687</v>
      </c>
      <c r="L10" s="175">
        <v>149</v>
      </c>
      <c r="M10" s="191">
        <v>836</v>
      </c>
      <c r="N10" s="175">
        <v>169</v>
      </c>
    </row>
    <row r="11" spans="1:14">
      <c r="A11" s="16"/>
      <c r="B11" s="83" t="s">
        <v>1</v>
      </c>
      <c r="C11" s="84" t="s">
        <v>0</v>
      </c>
      <c r="D11" s="79"/>
      <c r="E11" s="80">
        <v>12</v>
      </c>
      <c r="F11" s="189">
        <v>69</v>
      </c>
      <c r="G11" s="189">
        <v>0</v>
      </c>
      <c r="H11" s="190">
        <v>69</v>
      </c>
      <c r="I11" s="189">
        <v>0</v>
      </c>
      <c r="J11" s="190">
        <v>69</v>
      </c>
      <c r="K11" s="175">
        <v>2</v>
      </c>
      <c r="L11" s="175">
        <v>0</v>
      </c>
      <c r="M11" s="191">
        <v>2</v>
      </c>
      <c r="N11" s="175">
        <v>0</v>
      </c>
    </row>
    <row r="12" spans="1:14">
      <c r="A12" s="16"/>
      <c r="B12" s="83" t="s">
        <v>2</v>
      </c>
      <c r="C12" s="85"/>
      <c r="D12" s="86" t="s">
        <v>6</v>
      </c>
      <c r="E12" s="80">
        <v>11</v>
      </c>
      <c r="F12" s="189">
        <v>38</v>
      </c>
      <c r="G12" s="189">
        <v>0</v>
      </c>
      <c r="H12" s="190">
        <v>38</v>
      </c>
      <c r="I12" s="189">
        <v>0</v>
      </c>
      <c r="J12" s="190">
        <v>38</v>
      </c>
      <c r="K12" s="175">
        <v>1</v>
      </c>
      <c r="L12" s="175">
        <v>1</v>
      </c>
      <c r="M12" s="191">
        <v>2</v>
      </c>
      <c r="N12" s="175">
        <v>1</v>
      </c>
    </row>
    <row r="13" spans="1:14">
      <c r="A13" s="16"/>
      <c r="B13" s="83" t="s">
        <v>1</v>
      </c>
      <c r="C13" s="84"/>
      <c r="D13" s="86" t="s">
        <v>10</v>
      </c>
      <c r="E13" s="80">
        <v>10</v>
      </c>
      <c r="F13" s="189">
        <v>50</v>
      </c>
      <c r="G13" s="189">
        <v>0</v>
      </c>
      <c r="H13" s="190">
        <v>50</v>
      </c>
      <c r="I13" s="189">
        <v>0</v>
      </c>
      <c r="J13" s="190">
        <v>50</v>
      </c>
      <c r="K13" s="175">
        <v>7</v>
      </c>
      <c r="L13" s="175">
        <v>2</v>
      </c>
      <c r="M13" s="191">
        <v>9</v>
      </c>
      <c r="N13" s="175">
        <v>2</v>
      </c>
    </row>
    <row r="14" spans="1:14">
      <c r="A14" s="16"/>
      <c r="B14" s="83" t="s">
        <v>3</v>
      </c>
      <c r="C14" s="84"/>
      <c r="D14" s="86" t="s">
        <v>25</v>
      </c>
      <c r="E14" s="80">
        <v>9</v>
      </c>
      <c r="F14" s="189">
        <v>133</v>
      </c>
      <c r="G14" s="189">
        <v>0</v>
      </c>
      <c r="H14" s="190">
        <v>133</v>
      </c>
      <c r="I14" s="189">
        <v>0</v>
      </c>
      <c r="J14" s="190">
        <v>133</v>
      </c>
      <c r="K14" s="175">
        <v>3</v>
      </c>
      <c r="L14" s="175">
        <v>0</v>
      </c>
      <c r="M14" s="191">
        <v>3</v>
      </c>
      <c r="N14" s="175">
        <v>0</v>
      </c>
    </row>
    <row r="15" spans="1:14">
      <c r="A15" s="16"/>
      <c r="B15" s="83" t="s">
        <v>4</v>
      </c>
      <c r="C15" s="84" t="s">
        <v>5</v>
      </c>
      <c r="D15" s="86" t="s">
        <v>22</v>
      </c>
      <c r="E15" s="80">
        <v>8</v>
      </c>
      <c r="F15" s="189">
        <v>67</v>
      </c>
      <c r="G15" s="189">
        <v>0</v>
      </c>
      <c r="H15" s="190">
        <v>67</v>
      </c>
      <c r="I15" s="189">
        <v>0</v>
      </c>
      <c r="J15" s="190">
        <v>67</v>
      </c>
      <c r="K15" s="175">
        <v>1</v>
      </c>
      <c r="L15" s="175">
        <v>0</v>
      </c>
      <c r="M15" s="191">
        <v>1</v>
      </c>
      <c r="N15" s="175">
        <v>0</v>
      </c>
    </row>
    <row r="16" spans="1:14">
      <c r="A16" s="16"/>
      <c r="B16" s="83" t="s">
        <v>6</v>
      </c>
      <c r="C16" s="84"/>
      <c r="D16" s="86" t="s">
        <v>12</v>
      </c>
      <c r="E16" s="80">
        <v>7</v>
      </c>
      <c r="F16" s="189">
        <v>70</v>
      </c>
      <c r="G16" s="189">
        <v>0</v>
      </c>
      <c r="H16" s="190">
        <v>70</v>
      </c>
      <c r="I16" s="189">
        <v>0</v>
      </c>
      <c r="J16" s="190">
        <v>70</v>
      </c>
      <c r="K16" s="175">
        <v>1</v>
      </c>
      <c r="L16" s="175">
        <v>1</v>
      </c>
      <c r="M16" s="191">
        <v>2</v>
      </c>
      <c r="N16" s="175">
        <v>1</v>
      </c>
    </row>
    <row r="17" spans="1:14">
      <c r="A17" s="16"/>
      <c r="B17" s="83" t="s">
        <v>7</v>
      </c>
      <c r="C17" s="85"/>
      <c r="D17" s="86" t="s">
        <v>4</v>
      </c>
      <c r="E17" s="80">
        <v>6</v>
      </c>
      <c r="F17" s="189">
        <v>85</v>
      </c>
      <c r="G17" s="189">
        <v>0</v>
      </c>
      <c r="H17" s="190">
        <v>85</v>
      </c>
      <c r="I17" s="189">
        <v>0</v>
      </c>
      <c r="J17" s="190">
        <v>85</v>
      </c>
      <c r="K17" s="175">
        <v>0</v>
      </c>
      <c r="L17" s="175">
        <v>0</v>
      </c>
      <c r="M17" s="191">
        <v>0</v>
      </c>
      <c r="N17" s="175">
        <v>0</v>
      </c>
    </row>
    <row r="18" spans="1:14">
      <c r="A18" s="16"/>
      <c r="B18" s="83" t="s">
        <v>1</v>
      </c>
      <c r="C18" s="84"/>
      <c r="D18" s="86" t="s">
        <v>9</v>
      </c>
      <c r="E18" s="80">
        <v>5</v>
      </c>
      <c r="F18" s="189">
        <v>79</v>
      </c>
      <c r="G18" s="189">
        <v>0</v>
      </c>
      <c r="H18" s="190">
        <v>79</v>
      </c>
      <c r="I18" s="189">
        <v>0</v>
      </c>
      <c r="J18" s="190">
        <v>79</v>
      </c>
      <c r="K18" s="175">
        <v>1</v>
      </c>
      <c r="L18" s="175">
        <v>1</v>
      </c>
      <c r="M18" s="191">
        <v>2</v>
      </c>
      <c r="N18" s="175">
        <v>1</v>
      </c>
    </row>
    <row r="19" spans="1:14">
      <c r="A19" s="16"/>
      <c r="B19" s="83"/>
      <c r="C19" s="84"/>
      <c r="D19" s="86" t="s">
        <v>12</v>
      </c>
      <c r="E19" s="80">
        <v>4</v>
      </c>
      <c r="F19" s="189">
        <v>70</v>
      </c>
      <c r="G19" s="189">
        <v>0</v>
      </c>
      <c r="H19" s="190">
        <v>70</v>
      </c>
      <c r="I19" s="189">
        <v>0</v>
      </c>
      <c r="J19" s="190">
        <v>70</v>
      </c>
      <c r="K19" s="175">
        <v>2</v>
      </c>
      <c r="L19" s="175">
        <v>0</v>
      </c>
      <c r="M19" s="191">
        <v>2</v>
      </c>
      <c r="N19" s="175">
        <v>0</v>
      </c>
    </row>
    <row r="20" spans="1:14">
      <c r="A20" s="16"/>
      <c r="B20" s="83"/>
      <c r="C20" s="84" t="s">
        <v>1</v>
      </c>
      <c r="D20" s="79"/>
      <c r="E20" s="80">
        <v>3</v>
      </c>
      <c r="F20" s="189">
        <v>0</v>
      </c>
      <c r="G20" s="189">
        <v>8</v>
      </c>
      <c r="H20" s="190">
        <v>8</v>
      </c>
      <c r="I20" s="189">
        <v>0</v>
      </c>
      <c r="J20" s="190">
        <v>8</v>
      </c>
      <c r="K20" s="175">
        <v>1</v>
      </c>
      <c r="L20" s="175">
        <v>1</v>
      </c>
      <c r="M20" s="191">
        <v>2</v>
      </c>
      <c r="N20" s="175">
        <v>1</v>
      </c>
    </row>
    <row r="21" spans="1:14">
      <c r="A21" s="16"/>
      <c r="B21" s="83"/>
      <c r="C21" s="84"/>
      <c r="D21" s="79"/>
      <c r="E21" s="80">
        <v>2</v>
      </c>
      <c r="F21" s="189">
        <v>0</v>
      </c>
      <c r="G21" s="189">
        <v>54</v>
      </c>
      <c r="H21" s="190">
        <v>54</v>
      </c>
      <c r="I21" s="189">
        <v>0</v>
      </c>
      <c r="J21" s="190">
        <v>54</v>
      </c>
      <c r="K21" s="175">
        <v>0</v>
      </c>
      <c r="L21" s="175">
        <v>0</v>
      </c>
      <c r="M21" s="191">
        <v>0</v>
      </c>
      <c r="N21" s="175">
        <v>0</v>
      </c>
    </row>
    <row r="22" spans="1:14">
      <c r="A22" s="16"/>
      <c r="B22" s="87"/>
      <c r="C22" s="85"/>
      <c r="D22" s="79"/>
      <c r="E22" s="77">
        <v>1</v>
      </c>
      <c r="F22" s="189">
        <v>0</v>
      </c>
      <c r="G22" s="189">
        <v>26</v>
      </c>
      <c r="H22" s="190">
        <v>26</v>
      </c>
      <c r="I22" s="189">
        <v>69</v>
      </c>
      <c r="J22" s="190">
        <v>95</v>
      </c>
      <c r="K22" s="175">
        <v>1</v>
      </c>
      <c r="L22" s="175">
        <v>0</v>
      </c>
      <c r="M22" s="191">
        <v>1</v>
      </c>
      <c r="N22" s="175">
        <v>0</v>
      </c>
    </row>
    <row r="23" spans="1:14" ht="12.75" customHeight="1">
      <c r="A23" s="16"/>
      <c r="B23" s="324" t="s">
        <v>18</v>
      </c>
      <c r="C23" s="324"/>
      <c r="D23" s="324"/>
      <c r="E23" s="324"/>
      <c r="F23" s="190">
        <v>1227</v>
      </c>
      <c r="G23" s="190">
        <v>88</v>
      </c>
      <c r="H23" s="222">
        <v>1315</v>
      </c>
      <c r="I23" s="190">
        <v>69</v>
      </c>
      <c r="J23" s="222">
        <v>1384</v>
      </c>
      <c r="K23" s="192">
        <v>707</v>
      </c>
      <c r="L23" s="192">
        <v>155</v>
      </c>
      <c r="M23" s="190">
        <v>862</v>
      </c>
      <c r="N23" s="190">
        <v>175</v>
      </c>
    </row>
    <row r="24" spans="1:14">
      <c r="A24" s="16"/>
      <c r="B24" s="83"/>
      <c r="C24" s="83"/>
      <c r="D24" s="88"/>
      <c r="E24" s="87">
        <v>13</v>
      </c>
      <c r="F24" s="189">
        <v>1064</v>
      </c>
      <c r="G24" s="189">
        <v>0</v>
      </c>
      <c r="H24" s="190">
        <v>1064</v>
      </c>
      <c r="I24" s="189">
        <v>0</v>
      </c>
      <c r="J24" s="190">
        <v>1064</v>
      </c>
      <c r="K24" s="175">
        <v>623</v>
      </c>
      <c r="L24" s="175">
        <v>102</v>
      </c>
      <c r="M24" s="193">
        <v>725</v>
      </c>
      <c r="N24" s="175">
        <v>133</v>
      </c>
    </row>
    <row r="25" spans="1:14">
      <c r="A25" s="16"/>
      <c r="B25" s="83"/>
      <c r="C25" s="83" t="s">
        <v>0</v>
      </c>
      <c r="D25" s="88"/>
      <c r="E25" s="80">
        <v>12</v>
      </c>
      <c r="F25" s="189">
        <v>171</v>
      </c>
      <c r="G25" s="189">
        <v>0</v>
      </c>
      <c r="H25" s="190">
        <v>171</v>
      </c>
      <c r="I25" s="189">
        <v>0</v>
      </c>
      <c r="J25" s="190">
        <v>171</v>
      </c>
      <c r="K25" s="175">
        <v>3</v>
      </c>
      <c r="L25" s="175">
        <v>1</v>
      </c>
      <c r="M25" s="193">
        <v>4</v>
      </c>
      <c r="N25" s="175">
        <v>1</v>
      </c>
    </row>
    <row r="26" spans="1:14">
      <c r="A26" s="16"/>
      <c r="B26" s="83" t="s">
        <v>7</v>
      </c>
      <c r="C26" s="87"/>
      <c r="D26" s="88"/>
      <c r="E26" s="80">
        <v>11</v>
      </c>
      <c r="F26" s="189">
        <v>102</v>
      </c>
      <c r="G26" s="189">
        <v>0</v>
      </c>
      <c r="H26" s="190">
        <v>102</v>
      </c>
      <c r="I26" s="189">
        <v>0</v>
      </c>
      <c r="J26" s="190">
        <v>102</v>
      </c>
      <c r="K26" s="175">
        <v>1</v>
      </c>
      <c r="L26" s="175">
        <v>0</v>
      </c>
      <c r="M26" s="193">
        <v>1</v>
      </c>
      <c r="N26" s="175">
        <v>0</v>
      </c>
    </row>
    <row r="27" spans="1:14">
      <c r="A27" s="16"/>
      <c r="B27" s="83" t="s">
        <v>8</v>
      </c>
      <c r="C27" s="83"/>
      <c r="D27" s="88" t="s">
        <v>26</v>
      </c>
      <c r="E27" s="80">
        <v>10</v>
      </c>
      <c r="F27" s="189">
        <v>81</v>
      </c>
      <c r="G27" s="189">
        <v>0</v>
      </c>
      <c r="H27" s="190">
        <v>81</v>
      </c>
      <c r="I27" s="189">
        <v>0</v>
      </c>
      <c r="J27" s="190">
        <v>81</v>
      </c>
      <c r="K27" s="175">
        <v>6</v>
      </c>
      <c r="L27" s="175">
        <v>1</v>
      </c>
      <c r="M27" s="193">
        <v>7</v>
      </c>
      <c r="N27" s="175">
        <v>1</v>
      </c>
    </row>
    <row r="28" spans="1:14">
      <c r="A28" s="16"/>
      <c r="B28" s="83" t="s">
        <v>0</v>
      </c>
      <c r="C28" s="83"/>
      <c r="D28" s="88" t="s">
        <v>8</v>
      </c>
      <c r="E28" s="80">
        <v>9</v>
      </c>
      <c r="F28" s="189">
        <v>94</v>
      </c>
      <c r="G28" s="189">
        <v>0</v>
      </c>
      <c r="H28" s="190">
        <v>94</v>
      </c>
      <c r="I28" s="189">
        <v>0</v>
      </c>
      <c r="J28" s="190">
        <v>94</v>
      </c>
      <c r="K28" s="175">
        <v>0</v>
      </c>
      <c r="L28" s="175">
        <v>1</v>
      </c>
      <c r="M28" s="193">
        <v>1</v>
      </c>
      <c r="N28" s="175">
        <v>3</v>
      </c>
    </row>
    <row r="29" spans="1:14">
      <c r="A29" s="16"/>
      <c r="B29" s="83" t="s">
        <v>2</v>
      </c>
      <c r="C29" s="83" t="s">
        <v>5</v>
      </c>
      <c r="D29" s="88" t="s">
        <v>27</v>
      </c>
      <c r="E29" s="80">
        <v>8</v>
      </c>
      <c r="F29" s="189">
        <v>42</v>
      </c>
      <c r="G29" s="189">
        <v>0</v>
      </c>
      <c r="H29" s="190">
        <v>42</v>
      </c>
      <c r="I29" s="189">
        <v>0</v>
      </c>
      <c r="J29" s="190">
        <v>42</v>
      </c>
      <c r="K29" s="175">
        <v>3</v>
      </c>
      <c r="L29" s="175">
        <v>0</v>
      </c>
      <c r="M29" s="193">
        <v>3</v>
      </c>
      <c r="N29" s="175">
        <v>0</v>
      </c>
    </row>
    <row r="30" spans="1:14">
      <c r="A30" s="16"/>
      <c r="B30" s="83" t="s">
        <v>4</v>
      </c>
      <c r="C30" s="83"/>
      <c r="D30" s="88" t="s">
        <v>4</v>
      </c>
      <c r="E30" s="80">
        <v>7</v>
      </c>
      <c r="F30" s="189">
        <v>70</v>
      </c>
      <c r="G30" s="189">
        <v>0</v>
      </c>
      <c r="H30" s="190">
        <v>70</v>
      </c>
      <c r="I30" s="189">
        <v>0</v>
      </c>
      <c r="J30" s="190">
        <v>70</v>
      </c>
      <c r="K30" s="175">
        <v>1</v>
      </c>
      <c r="L30" s="175">
        <v>0</v>
      </c>
      <c r="M30" s="193">
        <v>1</v>
      </c>
      <c r="N30" s="175">
        <v>0</v>
      </c>
    </row>
    <row r="31" spans="1:14">
      <c r="A31" s="16"/>
      <c r="B31" s="83" t="s">
        <v>0</v>
      </c>
      <c r="C31" s="83"/>
      <c r="D31" s="88" t="s">
        <v>9</v>
      </c>
      <c r="E31" s="80">
        <v>6</v>
      </c>
      <c r="F31" s="189">
        <v>61</v>
      </c>
      <c r="G31" s="189">
        <v>0</v>
      </c>
      <c r="H31" s="190">
        <v>61</v>
      </c>
      <c r="I31" s="189">
        <v>0</v>
      </c>
      <c r="J31" s="190">
        <v>61</v>
      </c>
      <c r="K31" s="175">
        <v>0</v>
      </c>
      <c r="L31" s="175">
        <v>0</v>
      </c>
      <c r="M31" s="193">
        <v>0</v>
      </c>
      <c r="N31" s="175">
        <v>0</v>
      </c>
    </row>
    <row r="32" spans="1:14">
      <c r="A32" s="16"/>
      <c r="B32" s="83" t="s">
        <v>9</v>
      </c>
      <c r="C32" s="77"/>
      <c r="D32" s="88"/>
      <c r="E32" s="80">
        <v>5</v>
      </c>
      <c r="F32" s="189">
        <v>91</v>
      </c>
      <c r="G32" s="189">
        <v>0</v>
      </c>
      <c r="H32" s="190">
        <v>91</v>
      </c>
      <c r="I32" s="189">
        <v>0</v>
      </c>
      <c r="J32" s="190">
        <v>91</v>
      </c>
      <c r="K32" s="175">
        <v>0</v>
      </c>
      <c r="L32" s="175">
        <v>1</v>
      </c>
      <c r="M32" s="193">
        <v>1</v>
      </c>
      <c r="N32" s="175">
        <v>3</v>
      </c>
    </row>
    <row r="33" spans="1:14">
      <c r="A33" s="16"/>
      <c r="B33" s="83"/>
      <c r="C33" s="83"/>
      <c r="D33" s="88"/>
      <c r="E33" s="80">
        <v>4</v>
      </c>
      <c r="F33" s="189">
        <v>83</v>
      </c>
      <c r="G33" s="189">
        <v>0</v>
      </c>
      <c r="H33" s="190">
        <v>83</v>
      </c>
      <c r="I33" s="189">
        <v>0</v>
      </c>
      <c r="J33" s="190">
        <v>83</v>
      </c>
      <c r="K33" s="175">
        <v>0</v>
      </c>
      <c r="L33" s="175">
        <v>0</v>
      </c>
      <c r="M33" s="193">
        <v>0</v>
      </c>
      <c r="N33" s="175">
        <v>0</v>
      </c>
    </row>
    <row r="34" spans="1:14">
      <c r="A34" s="16"/>
      <c r="B34" s="83"/>
      <c r="C34" s="83" t="s">
        <v>1</v>
      </c>
      <c r="D34" s="88"/>
      <c r="E34" s="80">
        <v>3</v>
      </c>
      <c r="F34" s="189">
        <v>0</v>
      </c>
      <c r="G34" s="189">
        <v>11</v>
      </c>
      <c r="H34" s="190">
        <v>11</v>
      </c>
      <c r="I34" s="189">
        <v>0</v>
      </c>
      <c r="J34" s="190">
        <v>11</v>
      </c>
      <c r="K34" s="175">
        <v>1</v>
      </c>
      <c r="L34" s="175">
        <v>0</v>
      </c>
      <c r="M34" s="193">
        <v>1</v>
      </c>
      <c r="N34" s="175">
        <v>0</v>
      </c>
    </row>
    <row r="35" spans="1:14">
      <c r="A35" s="16"/>
      <c r="B35" s="83"/>
      <c r="C35" s="83"/>
      <c r="D35" s="88"/>
      <c r="E35" s="80">
        <v>2</v>
      </c>
      <c r="F35" s="189">
        <v>0</v>
      </c>
      <c r="G35" s="189">
        <v>88</v>
      </c>
      <c r="H35" s="190">
        <v>88</v>
      </c>
      <c r="I35" s="189">
        <v>0</v>
      </c>
      <c r="J35" s="190">
        <v>88</v>
      </c>
      <c r="K35" s="175">
        <v>0</v>
      </c>
      <c r="L35" s="175">
        <v>2</v>
      </c>
      <c r="M35" s="193">
        <v>2</v>
      </c>
      <c r="N35" s="175">
        <v>2</v>
      </c>
    </row>
    <row r="36" spans="1:14">
      <c r="A36" s="16"/>
      <c r="B36" s="87"/>
      <c r="C36" s="87"/>
      <c r="D36" s="88"/>
      <c r="E36" s="77">
        <v>1</v>
      </c>
      <c r="F36" s="189">
        <v>0</v>
      </c>
      <c r="G36" s="189">
        <v>41</v>
      </c>
      <c r="H36" s="190">
        <v>41</v>
      </c>
      <c r="I36" s="189">
        <v>116</v>
      </c>
      <c r="J36" s="190">
        <v>157</v>
      </c>
      <c r="K36" s="175">
        <v>0</v>
      </c>
      <c r="L36" s="175">
        <v>0</v>
      </c>
      <c r="M36" s="193">
        <v>0</v>
      </c>
      <c r="N36" s="175">
        <v>0</v>
      </c>
    </row>
    <row r="37" spans="1:14" ht="12.75" customHeight="1">
      <c r="A37" s="16"/>
      <c r="B37" s="323" t="s">
        <v>19</v>
      </c>
      <c r="C37" s="323"/>
      <c r="D37" s="323"/>
      <c r="E37" s="323"/>
      <c r="F37" s="192">
        <v>1859</v>
      </c>
      <c r="G37" s="190">
        <v>140</v>
      </c>
      <c r="H37" s="194">
        <v>1999</v>
      </c>
      <c r="I37" s="195">
        <v>116</v>
      </c>
      <c r="J37" s="222">
        <v>2115</v>
      </c>
      <c r="K37" s="192">
        <v>638</v>
      </c>
      <c r="L37" s="190">
        <v>108</v>
      </c>
      <c r="M37" s="222">
        <v>746</v>
      </c>
      <c r="N37" s="192">
        <v>143</v>
      </c>
    </row>
    <row r="38" spans="1:14">
      <c r="A38" s="16"/>
      <c r="B38" s="77"/>
      <c r="C38" s="77"/>
      <c r="D38" s="90"/>
      <c r="E38" s="80">
        <v>13</v>
      </c>
      <c r="F38" s="189">
        <v>17</v>
      </c>
      <c r="G38" s="189">
        <v>0</v>
      </c>
      <c r="H38" s="190">
        <v>17</v>
      </c>
      <c r="I38" s="189">
        <v>0</v>
      </c>
      <c r="J38" s="190">
        <v>17</v>
      </c>
      <c r="K38" s="175">
        <v>0</v>
      </c>
      <c r="L38" s="175">
        <v>0</v>
      </c>
      <c r="M38" s="193">
        <v>0</v>
      </c>
      <c r="N38" s="175">
        <v>0</v>
      </c>
    </row>
    <row r="39" spans="1:14">
      <c r="A39" s="16"/>
      <c r="B39" s="83" t="s">
        <v>1</v>
      </c>
      <c r="C39" s="83" t="s">
        <v>0</v>
      </c>
      <c r="D39" s="88" t="s">
        <v>21</v>
      </c>
      <c r="E39" s="80">
        <v>12</v>
      </c>
      <c r="F39" s="189">
        <v>1</v>
      </c>
      <c r="G39" s="189">
        <v>0</v>
      </c>
      <c r="H39" s="190">
        <v>1</v>
      </c>
      <c r="I39" s="189">
        <v>0</v>
      </c>
      <c r="J39" s="190">
        <v>1</v>
      </c>
      <c r="K39" s="175">
        <v>0</v>
      </c>
      <c r="L39" s="175">
        <v>0</v>
      </c>
      <c r="M39" s="193">
        <v>0</v>
      </c>
      <c r="N39" s="175">
        <v>0</v>
      </c>
    </row>
    <row r="40" spans="1:14">
      <c r="A40" s="16"/>
      <c r="B40" s="83" t="s">
        <v>10</v>
      </c>
      <c r="C40" s="83"/>
      <c r="D40" s="88" t="s">
        <v>10</v>
      </c>
      <c r="E40" s="80">
        <v>11</v>
      </c>
      <c r="F40" s="189">
        <v>0</v>
      </c>
      <c r="G40" s="189">
        <v>0</v>
      </c>
      <c r="H40" s="190">
        <v>0</v>
      </c>
      <c r="I40" s="189">
        <v>0</v>
      </c>
      <c r="J40" s="190">
        <v>0</v>
      </c>
      <c r="K40" s="175">
        <v>0</v>
      </c>
      <c r="L40" s="175">
        <v>0</v>
      </c>
      <c r="M40" s="193">
        <v>0</v>
      </c>
      <c r="N40" s="175">
        <v>0</v>
      </c>
    </row>
    <row r="41" spans="1:14">
      <c r="A41" s="16"/>
      <c r="B41" s="83" t="s">
        <v>11</v>
      </c>
      <c r="C41" s="77"/>
      <c r="D41" s="88" t="s">
        <v>2</v>
      </c>
      <c r="E41" s="80">
        <v>10</v>
      </c>
      <c r="F41" s="189">
        <v>1</v>
      </c>
      <c r="G41" s="189">
        <v>0</v>
      </c>
      <c r="H41" s="190">
        <v>1</v>
      </c>
      <c r="I41" s="189">
        <v>0</v>
      </c>
      <c r="J41" s="190">
        <v>1</v>
      </c>
      <c r="K41" s="175">
        <v>0</v>
      </c>
      <c r="L41" s="175">
        <v>0</v>
      </c>
      <c r="M41" s="193">
        <v>0</v>
      </c>
      <c r="N41" s="175">
        <v>0</v>
      </c>
    </row>
    <row r="42" spans="1:14">
      <c r="A42" s="16"/>
      <c r="B42" s="83" t="s">
        <v>4</v>
      </c>
      <c r="C42" s="83"/>
      <c r="D42" s="88" t="s">
        <v>27</v>
      </c>
      <c r="E42" s="80">
        <v>9</v>
      </c>
      <c r="F42" s="189">
        <v>0</v>
      </c>
      <c r="G42" s="189">
        <v>0</v>
      </c>
      <c r="H42" s="190">
        <v>0</v>
      </c>
      <c r="I42" s="189">
        <v>0</v>
      </c>
      <c r="J42" s="190">
        <v>0</v>
      </c>
      <c r="K42" s="175">
        <v>0</v>
      </c>
      <c r="L42" s="175">
        <v>0</v>
      </c>
      <c r="M42" s="193">
        <v>0</v>
      </c>
      <c r="N42" s="175">
        <v>0</v>
      </c>
    </row>
    <row r="43" spans="1:14">
      <c r="A43" s="16"/>
      <c r="B43" s="83" t="s">
        <v>3</v>
      </c>
      <c r="C43" s="83" t="s">
        <v>5</v>
      </c>
      <c r="D43" s="88" t="s">
        <v>1</v>
      </c>
      <c r="E43" s="80">
        <v>8</v>
      </c>
      <c r="F43" s="189">
        <v>0</v>
      </c>
      <c r="G43" s="189">
        <v>0</v>
      </c>
      <c r="H43" s="190">
        <v>0</v>
      </c>
      <c r="I43" s="189">
        <v>0</v>
      </c>
      <c r="J43" s="190">
        <v>0</v>
      </c>
      <c r="K43" s="175">
        <v>0</v>
      </c>
      <c r="L43" s="175">
        <v>0</v>
      </c>
      <c r="M43" s="193">
        <v>0</v>
      </c>
      <c r="N43" s="175">
        <v>0</v>
      </c>
    </row>
    <row r="44" spans="1:14">
      <c r="A44" s="16"/>
      <c r="B44" s="83" t="s">
        <v>4</v>
      </c>
      <c r="C44" s="83"/>
      <c r="D44" s="88" t="s">
        <v>26</v>
      </c>
      <c r="E44" s="80">
        <v>7</v>
      </c>
      <c r="F44" s="189">
        <v>0</v>
      </c>
      <c r="G44" s="189">
        <v>0</v>
      </c>
      <c r="H44" s="190">
        <v>0</v>
      </c>
      <c r="I44" s="189">
        <v>0</v>
      </c>
      <c r="J44" s="190">
        <v>0</v>
      </c>
      <c r="K44" s="175">
        <v>0</v>
      </c>
      <c r="L44" s="175">
        <v>0</v>
      </c>
      <c r="M44" s="193">
        <v>0</v>
      </c>
      <c r="N44" s="175">
        <v>0</v>
      </c>
    </row>
    <row r="45" spans="1:14">
      <c r="A45" s="16"/>
      <c r="B45" s="83" t="s">
        <v>1</v>
      </c>
      <c r="C45" s="83"/>
      <c r="D45" s="88" t="s">
        <v>22</v>
      </c>
      <c r="E45" s="80">
        <v>6</v>
      </c>
      <c r="F45" s="189">
        <v>0</v>
      </c>
      <c r="G45" s="189">
        <v>0</v>
      </c>
      <c r="H45" s="190">
        <v>0</v>
      </c>
      <c r="I45" s="189">
        <v>0</v>
      </c>
      <c r="J45" s="190">
        <v>0</v>
      </c>
      <c r="K45" s="175">
        <v>0</v>
      </c>
      <c r="L45" s="175">
        <v>0</v>
      </c>
      <c r="M45" s="193">
        <v>0</v>
      </c>
      <c r="N45" s="175">
        <v>0</v>
      </c>
    </row>
    <row r="46" spans="1:14">
      <c r="A46" s="16"/>
      <c r="B46" s="83" t="s">
        <v>12</v>
      </c>
      <c r="C46" s="77"/>
      <c r="D46" s="88" t="s">
        <v>2</v>
      </c>
      <c r="E46" s="80">
        <v>5</v>
      </c>
      <c r="F46" s="189">
        <v>0</v>
      </c>
      <c r="G46" s="189">
        <v>0</v>
      </c>
      <c r="H46" s="190">
        <v>0</v>
      </c>
      <c r="I46" s="189">
        <v>0</v>
      </c>
      <c r="J46" s="190">
        <v>0</v>
      </c>
      <c r="K46" s="175">
        <v>0</v>
      </c>
      <c r="L46" s="175">
        <v>0</v>
      </c>
      <c r="M46" s="193">
        <v>0</v>
      </c>
      <c r="N46" s="175">
        <v>0</v>
      </c>
    </row>
    <row r="47" spans="1:14">
      <c r="A47" s="16"/>
      <c r="B47" s="83"/>
      <c r="C47" s="83"/>
      <c r="D47" s="88" t="s">
        <v>7</v>
      </c>
      <c r="E47" s="80">
        <v>4</v>
      </c>
      <c r="F47" s="189">
        <v>0</v>
      </c>
      <c r="G47" s="189">
        <v>0</v>
      </c>
      <c r="H47" s="190">
        <v>0</v>
      </c>
      <c r="I47" s="189">
        <v>0</v>
      </c>
      <c r="J47" s="190">
        <v>0</v>
      </c>
      <c r="K47" s="175">
        <v>0</v>
      </c>
      <c r="L47" s="175">
        <v>0</v>
      </c>
      <c r="M47" s="193">
        <v>0</v>
      </c>
      <c r="N47" s="175">
        <v>0</v>
      </c>
    </row>
    <row r="48" spans="1:14">
      <c r="A48" s="16"/>
      <c r="B48" s="83"/>
      <c r="C48" s="83" t="s">
        <v>1</v>
      </c>
      <c r="D48" s="88" t="s">
        <v>1</v>
      </c>
      <c r="E48" s="80">
        <v>3</v>
      </c>
      <c r="F48" s="189">
        <v>0</v>
      </c>
      <c r="G48" s="189">
        <v>0</v>
      </c>
      <c r="H48" s="190">
        <v>0</v>
      </c>
      <c r="I48" s="189">
        <v>0</v>
      </c>
      <c r="J48" s="190">
        <v>0</v>
      </c>
      <c r="K48" s="175">
        <v>0</v>
      </c>
      <c r="L48" s="175">
        <v>0</v>
      </c>
      <c r="M48" s="193">
        <v>0</v>
      </c>
      <c r="N48" s="175">
        <v>0</v>
      </c>
    </row>
    <row r="49" spans="1:14">
      <c r="A49" s="16"/>
      <c r="B49" s="83"/>
      <c r="C49" s="83"/>
      <c r="D49" s="88" t="s">
        <v>3</v>
      </c>
      <c r="E49" s="80">
        <v>2</v>
      </c>
      <c r="F49" s="189">
        <v>0</v>
      </c>
      <c r="G49" s="189">
        <v>0</v>
      </c>
      <c r="H49" s="190">
        <v>0</v>
      </c>
      <c r="I49" s="189">
        <v>0</v>
      </c>
      <c r="J49" s="190">
        <v>0</v>
      </c>
      <c r="K49" s="175">
        <v>0</v>
      </c>
      <c r="L49" s="175">
        <v>0</v>
      </c>
      <c r="M49" s="193">
        <v>0</v>
      </c>
      <c r="N49" s="175">
        <v>0</v>
      </c>
    </row>
    <row r="50" spans="1:14">
      <c r="A50" s="16"/>
      <c r="B50" s="87"/>
      <c r="C50" s="88"/>
      <c r="D50" s="87"/>
      <c r="E50" s="77">
        <v>1</v>
      </c>
      <c r="F50" s="177">
        <v>0</v>
      </c>
      <c r="G50" s="177">
        <v>0</v>
      </c>
      <c r="H50" s="196">
        <v>0</v>
      </c>
      <c r="I50" s="177">
        <v>22</v>
      </c>
      <c r="J50" s="196">
        <v>22</v>
      </c>
      <c r="K50" s="153">
        <v>0</v>
      </c>
      <c r="L50" s="153">
        <v>0</v>
      </c>
      <c r="M50" s="197">
        <v>0</v>
      </c>
      <c r="N50" s="153">
        <v>0</v>
      </c>
    </row>
    <row r="51" spans="1:14" ht="12.75" customHeight="1">
      <c r="A51" s="61"/>
      <c r="B51" s="324" t="s">
        <v>20</v>
      </c>
      <c r="C51" s="324"/>
      <c r="D51" s="324"/>
      <c r="E51" s="324"/>
      <c r="F51" s="190">
        <v>19</v>
      </c>
      <c r="G51" s="190">
        <v>0</v>
      </c>
      <c r="H51" s="190">
        <v>19</v>
      </c>
      <c r="I51" s="190">
        <v>22</v>
      </c>
      <c r="J51" s="190">
        <v>41</v>
      </c>
      <c r="K51" s="190">
        <v>0</v>
      </c>
      <c r="L51" s="190">
        <v>0</v>
      </c>
      <c r="M51" s="190">
        <v>0</v>
      </c>
      <c r="N51" s="190">
        <v>0</v>
      </c>
    </row>
    <row r="52" spans="1:14">
      <c r="A52" s="61"/>
      <c r="B52" s="324" t="s">
        <v>37</v>
      </c>
      <c r="C52" s="324"/>
      <c r="D52" s="324"/>
      <c r="E52" s="324"/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21</v>
      </c>
      <c r="L52" s="189">
        <v>6</v>
      </c>
      <c r="M52" s="189">
        <v>27</v>
      </c>
      <c r="N52" s="189">
        <v>7</v>
      </c>
    </row>
    <row r="53" spans="1:14" ht="12.75" customHeight="1">
      <c r="A53" s="61"/>
      <c r="B53" s="327" t="s">
        <v>40</v>
      </c>
      <c r="C53" s="327"/>
      <c r="D53" s="327"/>
      <c r="E53" s="327"/>
      <c r="F53" s="198">
        <v>3105</v>
      </c>
      <c r="G53" s="198">
        <v>228</v>
      </c>
      <c r="H53" s="198">
        <v>3333</v>
      </c>
      <c r="I53" s="198">
        <v>207</v>
      </c>
      <c r="J53" s="198">
        <v>3540</v>
      </c>
      <c r="K53" s="198">
        <v>1366</v>
      </c>
      <c r="L53" s="198">
        <v>269</v>
      </c>
      <c r="M53" s="198">
        <v>1635</v>
      </c>
      <c r="N53" s="198">
        <v>325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4" sqref="R2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2.75" customHeight="1">
      <c r="A2" s="61"/>
      <c r="B2" s="72" t="s">
        <v>34</v>
      </c>
      <c r="C2" s="73"/>
      <c r="D2" s="330" t="s">
        <v>53</v>
      </c>
      <c r="E2" s="330"/>
      <c r="F2" s="330"/>
      <c r="G2" s="330"/>
      <c r="H2" s="330"/>
      <c r="I2" s="330"/>
      <c r="J2" s="330"/>
      <c r="K2" s="73"/>
      <c r="L2" s="73"/>
      <c r="M2" s="73"/>
      <c r="N2" s="73"/>
    </row>
    <row r="3" spans="1:14">
      <c r="A3" s="61"/>
      <c r="B3" s="72" t="s">
        <v>33</v>
      </c>
      <c r="C3" s="73"/>
      <c r="D3" s="330"/>
      <c r="E3" s="330"/>
      <c r="F3" s="330"/>
      <c r="G3" s="330"/>
      <c r="H3" s="330"/>
      <c r="I3" s="330"/>
      <c r="J3" s="330"/>
      <c r="K3" s="73"/>
      <c r="L3" s="73"/>
      <c r="M3" s="73"/>
      <c r="N3" s="73"/>
    </row>
    <row r="4" spans="1:14">
      <c r="A4" s="61"/>
      <c r="B4" s="326" t="s">
        <v>36</v>
      </c>
      <c r="C4" s="326"/>
      <c r="D4" s="326"/>
      <c r="E4" s="326"/>
      <c r="F4" s="139">
        <v>43343</v>
      </c>
      <c r="G4" s="73"/>
      <c r="H4" s="73"/>
      <c r="I4" s="73"/>
      <c r="J4" s="73"/>
      <c r="K4" s="73"/>
      <c r="L4" s="73"/>
      <c r="M4" s="73"/>
      <c r="N4" s="73"/>
    </row>
    <row r="5" spans="1:14">
      <c r="A5" s="61"/>
      <c r="B5" s="328" t="s">
        <v>45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1:14">
      <c r="A6" s="61"/>
      <c r="B6" s="75" t="s">
        <v>39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2.75" customHeight="1">
      <c r="A7" s="61"/>
      <c r="B7" s="334" t="s">
        <v>41</v>
      </c>
      <c r="C7" s="335"/>
      <c r="D7" s="335"/>
      <c r="E7" s="336"/>
      <c r="F7" s="343" t="s">
        <v>35</v>
      </c>
      <c r="G7" s="344"/>
      <c r="H7" s="344"/>
      <c r="I7" s="344"/>
      <c r="J7" s="345"/>
      <c r="K7" s="343" t="s">
        <v>28</v>
      </c>
      <c r="L7" s="344"/>
      <c r="M7" s="344"/>
      <c r="N7" s="345"/>
    </row>
    <row r="8" spans="1:14" ht="12.75" customHeight="1">
      <c r="A8" s="61"/>
      <c r="B8" s="337"/>
      <c r="C8" s="338"/>
      <c r="D8" s="338"/>
      <c r="E8" s="339"/>
      <c r="F8" s="343" t="s">
        <v>13</v>
      </c>
      <c r="G8" s="344"/>
      <c r="H8" s="345"/>
      <c r="I8" s="346" t="s">
        <v>14</v>
      </c>
      <c r="J8" s="346" t="s">
        <v>15</v>
      </c>
      <c r="K8" s="346" t="s">
        <v>30</v>
      </c>
      <c r="L8" s="346" t="s">
        <v>31</v>
      </c>
      <c r="M8" s="346" t="s">
        <v>15</v>
      </c>
      <c r="N8" s="346" t="s">
        <v>29</v>
      </c>
    </row>
    <row r="9" spans="1:14" ht="24">
      <c r="A9" s="61"/>
      <c r="B9" s="340"/>
      <c r="C9" s="341"/>
      <c r="D9" s="341"/>
      <c r="E9" s="342"/>
      <c r="F9" s="92" t="s">
        <v>16</v>
      </c>
      <c r="G9" s="92" t="s">
        <v>17</v>
      </c>
      <c r="H9" s="92" t="s">
        <v>23</v>
      </c>
      <c r="I9" s="347"/>
      <c r="J9" s="347"/>
      <c r="K9" s="347"/>
      <c r="L9" s="347"/>
      <c r="M9" s="347"/>
      <c r="N9" s="347"/>
    </row>
    <row r="10" spans="1:14">
      <c r="A10" s="16"/>
      <c r="B10" s="93"/>
      <c r="C10" s="103"/>
      <c r="D10" s="94"/>
      <c r="E10" s="95">
        <v>13</v>
      </c>
      <c r="F10" s="163">
        <v>360</v>
      </c>
      <c r="G10" s="163">
        <v>1</v>
      </c>
      <c r="H10" s="82">
        <v>361</v>
      </c>
      <c r="I10" s="81">
        <v>0</v>
      </c>
      <c r="J10" s="82">
        <v>361</v>
      </c>
      <c r="K10" s="163">
        <v>304</v>
      </c>
      <c r="L10" s="163">
        <v>78</v>
      </c>
      <c r="M10" s="164">
        <v>382</v>
      </c>
      <c r="N10" s="163">
        <v>103</v>
      </c>
    </row>
    <row r="11" spans="1:14" ht="12.75" customHeight="1">
      <c r="A11" s="16"/>
      <c r="B11" s="96" t="s">
        <v>1</v>
      </c>
      <c r="C11" s="97" t="s">
        <v>0</v>
      </c>
      <c r="D11" s="94"/>
      <c r="E11" s="95">
        <v>12</v>
      </c>
      <c r="F11" s="163">
        <v>20</v>
      </c>
      <c r="G11" s="163">
        <v>0</v>
      </c>
      <c r="H11" s="82">
        <v>20</v>
      </c>
      <c r="I11" s="81">
        <v>0</v>
      </c>
      <c r="J11" s="82">
        <v>20</v>
      </c>
      <c r="K11" s="163">
        <v>8</v>
      </c>
      <c r="L11" s="163">
        <v>7</v>
      </c>
      <c r="M11" s="164">
        <v>15</v>
      </c>
      <c r="N11" s="163">
        <v>8</v>
      </c>
    </row>
    <row r="12" spans="1:14" ht="12.75" customHeight="1">
      <c r="A12" s="16"/>
      <c r="B12" s="96" t="s">
        <v>2</v>
      </c>
      <c r="C12" s="98"/>
      <c r="D12" s="99" t="s">
        <v>6</v>
      </c>
      <c r="E12" s="95">
        <v>11</v>
      </c>
      <c r="F12" s="163">
        <v>7</v>
      </c>
      <c r="G12" s="163">
        <v>0</v>
      </c>
      <c r="H12" s="82">
        <v>7</v>
      </c>
      <c r="I12" s="81">
        <v>0</v>
      </c>
      <c r="J12" s="82">
        <v>7</v>
      </c>
      <c r="K12" s="163">
        <v>0</v>
      </c>
      <c r="L12" s="163">
        <v>4</v>
      </c>
      <c r="M12" s="164">
        <v>4</v>
      </c>
      <c r="N12" s="163">
        <v>4</v>
      </c>
    </row>
    <row r="13" spans="1:14">
      <c r="A13" s="16"/>
      <c r="B13" s="96" t="s">
        <v>1</v>
      </c>
      <c r="C13" s="97"/>
      <c r="D13" s="99" t="s">
        <v>10</v>
      </c>
      <c r="E13" s="95">
        <v>10</v>
      </c>
      <c r="F13" s="163">
        <v>42</v>
      </c>
      <c r="G13" s="163">
        <v>0</v>
      </c>
      <c r="H13" s="82">
        <v>42</v>
      </c>
      <c r="I13" s="81">
        <v>0</v>
      </c>
      <c r="J13" s="82">
        <v>42</v>
      </c>
      <c r="K13" s="163">
        <v>1</v>
      </c>
      <c r="L13" s="163">
        <v>1</v>
      </c>
      <c r="M13" s="164">
        <v>2</v>
      </c>
      <c r="N13" s="163">
        <v>1</v>
      </c>
    </row>
    <row r="14" spans="1:14" ht="12.75" customHeight="1">
      <c r="A14" s="16"/>
      <c r="B14" s="96" t="s">
        <v>3</v>
      </c>
      <c r="C14" s="97"/>
      <c r="D14" s="99" t="s">
        <v>25</v>
      </c>
      <c r="E14" s="95">
        <v>9</v>
      </c>
      <c r="F14" s="163">
        <v>131</v>
      </c>
      <c r="G14" s="163">
        <v>1</v>
      </c>
      <c r="H14" s="82">
        <v>132</v>
      </c>
      <c r="I14" s="81">
        <v>0</v>
      </c>
      <c r="J14" s="82">
        <v>132</v>
      </c>
      <c r="K14" s="163">
        <v>0</v>
      </c>
      <c r="L14" s="163">
        <v>0</v>
      </c>
      <c r="M14" s="164">
        <v>0</v>
      </c>
      <c r="N14" s="163">
        <v>0</v>
      </c>
    </row>
    <row r="15" spans="1:14">
      <c r="A15" s="16"/>
      <c r="B15" s="96" t="s">
        <v>4</v>
      </c>
      <c r="C15" s="97" t="s">
        <v>5</v>
      </c>
      <c r="D15" s="99" t="s">
        <v>22</v>
      </c>
      <c r="E15" s="95">
        <v>8</v>
      </c>
      <c r="F15" s="163">
        <v>91</v>
      </c>
      <c r="G15" s="163">
        <v>3</v>
      </c>
      <c r="H15" s="82">
        <v>94</v>
      </c>
      <c r="I15" s="81">
        <v>0</v>
      </c>
      <c r="J15" s="82">
        <v>94</v>
      </c>
      <c r="K15" s="163">
        <v>0</v>
      </c>
      <c r="L15" s="163">
        <v>0</v>
      </c>
      <c r="M15" s="164">
        <v>0</v>
      </c>
      <c r="N15" s="163">
        <v>0</v>
      </c>
    </row>
    <row r="16" spans="1:14">
      <c r="A16" s="16"/>
      <c r="B16" s="96" t="s">
        <v>6</v>
      </c>
      <c r="C16" s="97"/>
      <c r="D16" s="99" t="s">
        <v>12</v>
      </c>
      <c r="E16" s="95">
        <v>7</v>
      </c>
      <c r="F16" s="163">
        <v>45</v>
      </c>
      <c r="G16" s="163">
        <v>7</v>
      </c>
      <c r="H16" s="82">
        <v>52</v>
      </c>
      <c r="I16" s="81">
        <v>0</v>
      </c>
      <c r="J16" s="82">
        <v>52</v>
      </c>
      <c r="K16" s="163">
        <v>0</v>
      </c>
      <c r="L16" s="163">
        <v>0</v>
      </c>
      <c r="M16" s="164">
        <v>0</v>
      </c>
      <c r="N16" s="163">
        <v>0</v>
      </c>
    </row>
    <row r="17" spans="1:14">
      <c r="A17" s="16"/>
      <c r="B17" s="96" t="s">
        <v>7</v>
      </c>
      <c r="C17" s="98"/>
      <c r="D17" s="99" t="s">
        <v>4</v>
      </c>
      <c r="E17" s="95">
        <v>6</v>
      </c>
      <c r="F17" s="163">
        <v>34</v>
      </c>
      <c r="G17" s="163">
        <v>22</v>
      </c>
      <c r="H17" s="82">
        <v>56</v>
      </c>
      <c r="I17" s="81">
        <v>0</v>
      </c>
      <c r="J17" s="82">
        <v>56</v>
      </c>
      <c r="K17" s="163">
        <v>2</v>
      </c>
      <c r="L17" s="163">
        <v>1</v>
      </c>
      <c r="M17" s="164">
        <v>3</v>
      </c>
      <c r="N17" s="163">
        <v>1</v>
      </c>
    </row>
    <row r="18" spans="1:14">
      <c r="A18" s="16"/>
      <c r="B18" s="96" t="s">
        <v>1</v>
      </c>
      <c r="C18" s="97"/>
      <c r="D18" s="99" t="s">
        <v>9</v>
      </c>
      <c r="E18" s="95">
        <v>5</v>
      </c>
      <c r="F18" s="163">
        <v>12</v>
      </c>
      <c r="G18" s="163">
        <v>14</v>
      </c>
      <c r="H18" s="82">
        <v>26</v>
      </c>
      <c r="I18" s="81">
        <v>0</v>
      </c>
      <c r="J18" s="82">
        <v>26</v>
      </c>
      <c r="K18" s="163">
        <v>0</v>
      </c>
      <c r="L18" s="163">
        <v>2</v>
      </c>
      <c r="M18" s="164">
        <v>2</v>
      </c>
      <c r="N18" s="163">
        <v>4</v>
      </c>
    </row>
    <row r="19" spans="1:14">
      <c r="A19" s="16"/>
      <c r="B19" s="96"/>
      <c r="C19" s="97"/>
      <c r="D19" s="99" t="s">
        <v>12</v>
      </c>
      <c r="E19" s="95">
        <v>4</v>
      </c>
      <c r="F19" s="163">
        <v>21</v>
      </c>
      <c r="G19" s="163">
        <v>4</v>
      </c>
      <c r="H19" s="82">
        <v>25</v>
      </c>
      <c r="I19" s="81">
        <v>0</v>
      </c>
      <c r="J19" s="82">
        <v>25</v>
      </c>
      <c r="K19" s="163">
        <v>1</v>
      </c>
      <c r="L19" s="163">
        <v>5</v>
      </c>
      <c r="M19" s="164">
        <v>6</v>
      </c>
      <c r="N19" s="163">
        <v>6</v>
      </c>
    </row>
    <row r="20" spans="1:14">
      <c r="A20" s="16"/>
      <c r="B20" s="96"/>
      <c r="C20" s="97" t="s">
        <v>1</v>
      </c>
      <c r="D20" s="94"/>
      <c r="E20" s="95">
        <v>3</v>
      </c>
      <c r="F20" s="163">
        <v>1</v>
      </c>
      <c r="G20" s="163">
        <v>4</v>
      </c>
      <c r="H20" s="82">
        <v>5</v>
      </c>
      <c r="I20" s="81">
        <v>0</v>
      </c>
      <c r="J20" s="82">
        <v>5</v>
      </c>
      <c r="K20" s="163">
        <v>0</v>
      </c>
      <c r="L20" s="163">
        <v>0</v>
      </c>
      <c r="M20" s="164">
        <v>0</v>
      </c>
      <c r="N20" s="163">
        <v>0</v>
      </c>
    </row>
    <row r="21" spans="1:14">
      <c r="A21" s="16"/>
      <c r="B21" s="96"/>
      <c r="C21" s="97"/>
      <c r="D21" s="94"/>
      <c r="E21" s="95">
        <v>2</v>
      </c>
      <c r="F21" s="163">
        <v>1</v>
      </c>
      <c r="G21" s="163">
        <v>19</v>
      </c>
      <c r="H21" s="82">
        <v>20</v>
      </c>
      <c r="I21" s="81">
        <v>0</v>
      </c>
      <c r="J21" s="82">
        <v>20</v>
      </c>
      <c r="K21" s="163">
        <v>0</v>
      </c>
      <c r="L21" s="163">
        <v>1</v>
      </c>
      <c r="M21" s="164">
        <v>1</v>
      </c>
      <c r="N21" s="163">
        <v>1</v>
      </c>
    </row>
    <row r="22" spans="1:14">
      <c r="A22" s="16"/>
      <c r="B22" s="100"/>
      <c r="C22" s="98"/>
      <c r="D22" s="94"/>
      <c r="E22" s="93">
        <v>1</v>
      </c>
      <c r="F22" s="163">
        <v>6</v>
      </c>
      <c r="G22" s="163">
        <v>9</v>
      </c>
      <c r="H22" s="82">
        <v>15</v>
      </c>
      <c r="I22" s="81">
        <v>27</v>
      </c>
      <c r="J22" s="82">
        <v>42</v>
      </c>
      <c r="K22" s="163">
        <v>0</v>
      </c>
      <c r="L22" s="163">
        <v>2</v>
      </c>
      <c r="M22" s="164">
        <v>2</v>
      </c>
      <c r="N22" s="163">
        <v>3</v>
      </c>
    </row>
    <row r="23" spans="1:14" ht="12.75" customHeight="1">
      <c r="A23" s="16"/>
      <c r="B23" s="348" t="s">
        <v>18</v>
      </c>
      <c r="C23" s="349"/>
      <c r="D23" s="349"/>
      <c r="E23" s="350"/>
      <c r="F23" s="82">
        <v>771</v>
      </c>
      <c r="G23" s="82">
        <v>84</v>
      </c>
      <c r="H23" s="165">
        <v>855</v>
      </c>
      <c r="I23" s="82">
        <v>27</v>
      </c>
      <c r="J23" s="165">
        <v>882</v>
      </c>
      <c r="K23" s="166">
        <v>316</v>
      </c>
      <c r="L23" s="166">
        <v>101</v>
      </c>
      <c r="M23" s="82">
        <v>417</v>
      </c>
      <c r="N23" s="82">
        <v>131</v>
      </c>
    </row>
    <row r="24" spans="1:14">
      <c r="A24" s="16"/>
      <c r="B24" s="96"/>
      <c r="C24" s="96"/>
      <c r="D24" s="101"/>
      <c r="E24" s="100">
        <v>13</v>
      </c>
      <c r="F24" s="163">
        <v>892</v>
      </c>
      <c r="G24" s="163">
        <v>6</v>
      </c>
      <c r="H24" s="82">
        <v>898</v>
      </c>
      <c r="I24" s="81">
        <v>0</v>
      </c>
      <c r="J24" s="82">
        <v>898</v>
      </c>
      <c r="K24" s="163">
        <v>397</v>
      </c>
      <c r="L24" s="163">
        <v>90</v>
      </c>
      <c r="M24" s="89">
        <v>487</v>
      </c>
      <c r="N24" s="163">
        <v>130</v>
      </c>
    </row>
    <row r="25" spans="1:14">
      <c r="A25" s="16"/>
      <c r="B25" s="96"/>
      <c r="C25" s="96" t="s">
        <v>0</v>
      </c>
      <c r="D25" s="101"/>
      <c r="E25" s="95">
        <v>12</v>
      </c>
      <c r="F25" s="163">
        <v>30</v>
      </c>
      <c r="G25" s="163">
        <v>0</v>
      </c>
      <c r="H25" s="82">
        <v>30</v>
      </c>
      <c r="I25" s="81">
        <v>0</v>
      </c>
      <c r="J25" s="82">
        <v>30</v>
      </c>
      <c r="K25" s="163">
        <v>1</v>
      </c>
      <c r="L25" s="163">
        <v>0</v>
      </c>
      <c r="M25" s="89">
        <v>1</v>
      </c>
      <c r="N25" s="163">
        <v>0</v>
      </c>
    </row>
    <row r="26" spans="1:14">
      <c r="A26" s="16"/>
      <c r="B26" s="96" t="s">
        <v>7</v>
      </c>
      <c r="C26" s="100"/>
      <c r="D26" s="101"/>
      <c r="E26" s="95">
        <v>11</v>
      </c>
      <c r="F26" s="163">
        <v>16</v>
      </c>
      <c r="G26" s="163">
        <v>1</v>
      </c>
      <c r="H26" s="82">
        <v>17</v>
      </c>
      <c r="I26" s="81">
        <v>0</v>
      </c>
      <c r="J26" s="82">
        <v>17</v>
      </c>
      <c r="K26" s="163">
        <v>2</v>
      </c>
      <c r="L26" s="163">
        <v>0</v>
      </c>
      <c r="M26" s="89">
        <v>2</v>
      </c>
      <c r="N26" s="163">
        <v>0</v>
      </c>
    </row>
    <row r="27" spans="1:14">
      <c r="A27" s="16"/>
      <c r="B27" s="96" t="s">
        <v>8</v>
      </c>
      <c r="C27" s="96"/>
      <c r="D27" s="101" t="s">
        <v>26</v>
      </c>
      <c r="E27" s="95">
        <v>10</v>
      </c>
      <c r="F27" s="163">
        <v>33</v>
      </c>
      <c r="G27" s="163">
        <v>0</v>
      </c>
      <c r="H27" s="82">
        <v>33</v>
      </c>
      <c r="I27" s="81">
        <v>0</v>
      </c>
      <c r="J27" s="82">
        <v>33</v>
      </c>
      <c r="K27" s="163">
        <v>2</v>
      </c>
      <c r="L27" s="163">
        <v>4</v>
      </c>
      <c r="M27" s="89">
        <v>6</v>
      </c>
      <c r="N27" s="163">
        <v>7</v>
      </c>
    </row>
    <row r="28" spans="1:14">
      <c r="A28" s="16"/>
      <c r="B28" s="96" t="s">
        <v>0</v>
      </c>
      <c r="C28" s="96"/>
      <c r="D28" s="101" t="s">
        <v>8</v>
      </c>
      <c r="E28" s="95">
        <v>9</v>
      </c>
      <c r="F28" s="163">
        <v>57</v>
      </c>
      <c r="G28" s="163">
        <v>1</v>
      </c>
      <c r="H28" s="82">
        <v>58</v>
      </c>
      <c r="I28" s="81">
        <v>0</v>
      </c>
      <c r="J28" s="82">
        <v>58</v>
      </c>
      <c r="K28" s="163">
        <v>2</v>
      </c>
      <c r="L28" s="163">
        <v>0</v>
      </c>
      <c r="M28" s="89">
        <v>2</v>
      </c>
      <c r="N28" s="163">
        <v>0</v>
      </c>
    </row>
    <row r="29" spans="1:14">
      <c r="A29" s="16"/>
      <c r="B29" s="96" t="s">
        <v>2</v>
      </c>
      <c r="C29" s="96" t="s">
        <v>5</v>
      </c>
      <c r="D29" s="101" t="s">
        <v>27</v>
      </c>
      <c r="E29" s="95">
        <v>8</v>
      </c>
      <c r="F29" s="163">
        <v>40</v>
      </c>
      <c r="G29" s="163">
        <v>1</v>
      </c>
      <c r="H29" s="82">
        <v>41</v>
      </c>
      <c r="I29" s="81">
        <v>0</v>
      </c>
      <c r="J29" s="82">
        <v>41</v>
      </c>
      <c r="K29" s="163">
        <v>9</v>
      </c>
      <c r="L29" s="163">
        <v>6</v>
      </c>
      <c r="M29" s="89">
        <v>15</v>
      </c>
      <c r="N29" s="163">
        <v>8</v>
      </c>
    </row>
    <row r="30" spans="1:14">
      <c r="A30" s="16"/>
      <c r="B30" s="96" t="s">
        <v>4</v>
      </c>
      <c r="C30" s="96"/>
      <c r="D30" s="101" t="s">
        <v>4</v>
      </c>
      <c r="E30" s="95">
        <v>7</v>
      </c>
      <c r="F30" s="163">
        <v>27</v>
      </c>
      <c r="G30" s="163">
        <v>4</v>
      </c>
      <c r="H30" s="82">
        <v>31</v>
      </c>
      <c r="I30" s="81">
        <v>0</v>
      </c>
      <c r="J30" s="82">
        <v>31</v>
      </c>
      <c r="K30" s="163">
        <v>1</v>
      </c>
      <c r="L30" s="163">
        <v>0</v>
      </c>
      <c r="M30" s="89">
        <v>1</v>
      </c>
      <c r="N30" s="163">
        <v>0</v>
      </c>
    </row>
    <row r="31" spans="1:14">
      <c r="A31" s="16"/>
      <c r="B31" s="96" t="s">
        <v>0</v>
      </c>
      <c r="C31" s="96"/>
      <c r="D31" s="101" t="s">
        <v>9</v>
      </c>
      <c r="E31" s="95">
        <v>6</v>
      </c>
      <c r="F31" s="163">
        <v>36</v>
      </c>
      <c r="G31" s="163">
        <v>7</v>
      </c>
      <c r="H31" s="82">
        <v>43</v>
      </c>
      <c r="I31" s="81">
        <v>0</v>
      </c>
      <c r="J31" s="82">
        <v>43</v>
      </c>
      <c r="K31" s="163">
        <v>4</v>
      </c>
      <c r="L31" s="163">
        <v>1</v>
      </c>
      <c r="M31" s="89">
        <v>5</v>
      </c>
      <c r="N31" s="163">
        <v>3</v>
      </c>
    </row>
    <row r="32" spans="1:14">
      <c r="A32" s="16"/>
      <c r="B32" s="96" t="s">
        <v>9</v>
      </c>
      <c r="C32" s="93"/>
      <c r="D32" s="101"/>
      <c r="E32" s="95">
        <v>5</v>
      </c>
      <c r="F32" s="163">
        <v>18</v>
      </c>
      <c r="G32" s="163">
        <v>7</v>
      </c>
      <c r="H32" s="82">
        <v>25</v>
      </c>
      <c r="I32" s="81">
        <v>0</v>
      </c>
      <c r="J32" s="82">
        <v>25</v>
      </c>
      <c r="K32" s="163">
        <v>0</v>
      </c>
      <c r="L32" s="163">
        <v>0</v>
      </c>
      <c r="M32" s="89">
        <v>0</v>
      </c>
      <c r="N32" s="163">
        <v>0</v>
      </c>
    </row>
    <row r="33" spans="1:14">
      <c r="A33" s="16"/>
      <c r="B33" s="96"/>
      <c r="C33" s="96"/>
      <c r="D33" s="101"/>
      <c r="E33" s="95">
        <v>4</v>
      </c>
      <c r="F33" s="163">
        <v>35</v>
      </c>
      <c r="G33" s="163">
        <v>5</v>
      </c>
      <c r="H33" s="82">
        <v>40</v>
      </c>
      <c r="I33" s="81">
        <v>0</v>
      </c>
      <c r="J33" s="82">
        <v>40</v>
      </c>
      <c r="K33" s="163">
        <v>1</v>
      </c>
      <c r="L33" s="163">
        <v>0</v>
      </c>
      <c r="M33" s="89">
        <v>1</v>
      </c>
      <c r="N33" s="163">
        <v>0</v>
      </c>
    </row>
    <row r="34" spans="1:14">
      <c r="A34" s="16"/>
      <c r="B34" s="96"/>
      <c r="C34" s="96" t="s">
        <v>1</v>
      </c>
      <c r="D34" s="101"/>
      <c r="E34" s="95">
        <v>3</v>
      </c>
      <c r="F34" s="163">
        <v>0</v>
      </c>
      <c r="G34" s="163">
        <v>16</v>
      </c>
      <c r="H34" s="82">
        <v>16</v>
      </c>
      <c r="I34" s="81">
        <v>0</v>
      </c>
      <c r="J34" s="82">
        <v>16</v>
      </c>
      <c r="K34" s="163">
        <v>0</v>
      </c>
      <c r="L34" s="163">
        <v>0</v>
      </c>
      <c r="M34" s="89">
        <v>0</v>
      </c>
      <c r="N34" s="163">
        <v>0</v>
      </c>
    </row>
    <row r="35" spans="1:14">
      <c r="A35" s="16"/>
      <c r="B35" s="96"/>
      <c r="C35" s="96"/>
      <c r="D35" s="101"/>
      <c r="E35" s="95">
        <v>2</v>
      </c>
      <c r="F35" s="163">
        <v>0</v>
      </c>
      <c r="G35" s="163">
        <v>37</v>
      </c>
      <c r="H35" s="82">
        <v>37</v>
      </c>
      <c r="I35" s="81">
        <v>0</v>
      </c>
      <c r="J35" s="82">
        <v>37</v>
      </c>
      <c r="K35" s="163">
        <v>0</v>
      </c>
      <c r="L35" s="163">
        <v>0</v>
      </c>
      <c r="M35" s="89">
        <v>0</v>
      </c>
      <c r="N35" s="163">
        <v>0</v>
      </c>
    </row>
    <row r="36" spans="1:14">
      <c r="A36" s="16"/>
      <c r="B36" s="100"/>
      <c r="C36" s="100"/>
      <c r="D36" s="101"/>
      <c r="E36" s="93">
        <v>1</v>
      </c>
      <c r="F36" s="163">
        <v>0</v>
      </c>
      <c r="G36" s="163">
        <v>44</v>
      </c>
      <c r="H36" s="82">
        <v>44</v>
      </c>
      <c r="I36" s="81">
        <v>70</v>
      </c>
      <c r="J36" s="82">
        <v>114</v>
      </c>
      <c r="K36" s="163">
        <v>0</v>
      </c>
      <c r="L36" s="163">
        <v>0</v>
      </c>
      <c r="M36" s="89">
        <v>0</v>
      </c>
      <c r="N36" s="163">
        <v>0</v>
      </c>
    </row>
    <row r="37" spans="1:14" ht="12.75" customHeight="1">
      <c r="A37" s="16"/>
      <c r="B37" s="348" t="s">
        <v>19</v>
      </c>
      <c r="C37" s="349"/>
      <c r="D37" s="349"/>
      <c r="E37" s="350"/>
      <c r="F37" s="166">
        <v>1184</v>
      </c>
      <c r="G37" s="82">
        <v>129</v>
      </c>
      <c r="H37" s="167">
        <v>1313</v>
      </c>
      <c r="I37" s="168">
        <v>70</v>
      </c>
      <c r="J37" s="165">
        <v>1383</v>
      </c>
      <c r="K37" s="166">
        <v>419</v>
      </c>
      <c r="L37" s="82">
        <v>101</v>
      </c>
      <c r="M37" s="165">
        <v>520</v>
      </c>
      <c r="N37" s="166">
        <v>148</v>
      </c>
    </row>
    <row r="38" spans="1:14">
      <c r="A38" s="16"/>
      <c r="B38" s="93"/>
      <c r="C38" s="93"/>
      <c r="D38" s="102"/>
      <c r="E38" s="95">
        <v>13</v>
      </c>
      <c r="F38" s="169">
        <v>9</v>
      </c>
      <c r="G38" s="169">
        <v>0</v>
      </c>
      <c r="H38" s="82">
        <v>9</v>
      </c>
      <c r="I38" s="81">
        <v>0</v>
      </c>
      <c r="J38" s="82">
        <v>9</v>
      </c>
      <c r="K38" s="169">
        <v>0</v>
      </c>
      <c r="L38" s="169">
        <v>0</v>
      </c>
      <c r="M38" s="89">
        <v>0</v>
      </c>
      <c r="N38" s="169">
        <v>0</v>
      </c>
    </row>
    <row r="39" spans="1:14">
      <c r="A39" s="16"/>
      <c r="B39" s="96" t="s">
        <v>1</v>
      </c>
      <c r="C39" s="96" t="s">
        <v>0</v>
      </c>
      <c r="D39" s="101" t="s">
        <v>21</v>
      </c>
      <c r="E39" s="95">
        <v>12</v>
      </c>
      <c r="F39" s="169">
        <v>0</v>
      </c>
      <c r="G39" s="169">
        <v>0</v>
      </c>
      <c r="H39" s="82">
        <v>0</v>
      </c>
      <c r="I39" s="81">
        <v>0</v>
      </c>
      <c r="J39" s="82">
        <v>0</v>
      </c>
      <c r="K39" s="169">
        <v>0</v>
      </c>
      <c r="L39" s="169">
        <v>0</v>
      </c>
      <c r="M39" s="89">
        <v>0</v>
      </c>
      <c r="N39" s="169">
        <v>0</v>
      </c>
    </row>
    <row r="40" spans="1:14">
      <c r="A40" s="16"/>
      <c r="B40" s="96" t="s">
        <v>10</v>
      </c>
      <c r="C40" s="96"/>
      <c r="D40" s="101" t="s">
        <v>10</v>
      </c>
      <c r="E40" s="95">
        <v>11</v>
      </c>
      <c r="F40" s="169">
        <v>0</v>
      </c>
      <c r="G40" s="169">
        <v>0</v>
      </c>
      <c r="H40" s="82">
        <v>0</v>
      </c>
      <c r="I40" s="81">
        <v>0</v>
      </c>
      <c r="J40" s="82">
        <v>0</v>
      </c>
      <c r="K40" s="169">
        <v>0</v>
      </c>
      <c r="L40" s="169">
        <v>1</v>
      </c>
      <c r="M40" s="89">
        <v>1</v>
      </c>
      <c r="N40" s="169">
        <v>2</v>
      </c>
    </row>
    <row r="41" spans="1:14">
      <c r="A41" s="16"/>
      <c r="B41" s="96" t="s">
        <v>11</v>
      </c>
      <c r="C41" s="93"/>
      <c r="D41" s="101" t="s">
        <v>2</v>
      </c>
      <c r="E41" s="95">
        <v>10</v>
      </c>
      <c r="F41" s="169">
        <v>0</v>
      </c>
      <c r="G41" s="169">
        <v>0</v>
      </c>
      <c r="H41" s="82">
        <v>0</v>
      </c>
      <c r="I41" s="81">
        <v>0</v>
      </c>
      <c r="J41" s="82">
        <v>0</v>
      </c>
      <c r="K41" s="169">
        <v>0</v>
      </c>
      <c r="L41" s="169">
        <v>0</v>
      </c>
      <c r="M41" s="89">
        <v>0</v>
      </c>
      <c r="N41" s="169">
        <v>0</v>
      </c>
    </row>
    <row r="42" spans="1:14">
      <c r="A42" s="16"/>
      <c r="B42" s="96" t="s">
        <v>4</v>
      </c>
      <c r="C42" s="96"/>
      <c r="D42" s="101" t="s">
        <v>27</v>
      </c>
      <c r="E42" s="95">
        <v>9</v>
      </c>
      <c r="F42" s="169">
        <v>0</v>
      </c>
      <c r="G42" s="169">
        <v>0</v>
      </c>
      <c r="H42" s="82">
        <v>0</v>
      </c>
      <c r="I42" s="81">
        <v>0</v>
      </c>
      <c r="J42" s="82">
        <v>0</v>
      </c>
      <c r="K42" s="169">
        <v>0</v>
      </c>
      <c r="L42" s="169">
        <v>0</v>
      </c>
      <c r="M42" s="89">
        <v>0</v>
      </c>
      <c r="N42" s="169">
        <v>0</v>
      </c>
    </row>
    <row r="43" spans="1:14">
      <c r="A43" s="16"/>
      <c r="B43" s="96" t="s">
        <v>3</v>
      </c>
      <c r="C43" s="96" t="s">
        <v>5</v>
      </c>
      <c r="D43" s="101" t="s">
        <v>1</v>
      </c>
      <c r="E43" s="95">
        <v>8</v>
      </c>
      <c r="F43" s="169">
        <v>0</v>
      </c>
      <c r="G43" s="169">
        <v>0</v>
      </c>
      <c r="H43" s="82">
        <v>0</v>
      </c>
      <c r="I43" s="81">
        <v>0</v>
      </c>
      <c r="J43" s="82">
        <v>0</v>
      </c>
      <c r="K43" s="169">
        <v>0</v>
      </c>
      <c r="L43" s="169">
        <v>0</v>
      </c>
      <c r="M43" s="89">
        <v>0</v>
      </c>
      <c r="N43" s="169">
        <v>0</v>
      </c>
    </row>
    <row r="44" spans="1:14">
      <c r="A44" s="16"/>
      <c r="B44" s="96" t="s">
        <v>4</v>
      </c>
      <c r="C44" s="96"/>
      <c r="D44" s="101" t="s">
        <v>26</v>
      </c>
      <c r="E44" s="95">
        <v>7</v>
      </c>
      <c r="F44" s="169">
        <v>0</v>
      </c>
      <c r="G44" s="169">
        <v>0</v>
      </c>
      <c r="H44" s="82">
        <v>0</v>
      </c>
      <c r="I44" s="81">
        <v>0</v>
      </c>
      <c r="J44" s="82">
        <v>0</v>
      </c>
      <c r="K44" s="169">
        <v>0</v>
      </c>
      <c r="L44" s="169">
        <v>0</v>
      </c>
      <c r="M44" s="89">
        <v>0</v>
      </c>
      <c r="N44" s="169">
        <v>0</v>
      </c>
    </row>
    <row r="45" spans="1:14">
      <c r="A45" s="16"/>
      <c r="B45" s="96" t="s">
        <v>1</v>
      </c>
      <c r="C45" s="96"/>
      <c r="D45" s="101" t="s">
        <v>22</v>
      </c>
      <c r="E45" s="95">
        <v>6</v>
      </c>
      <c r="F45" s="169">
        <v>0</v>
      </c>
      <c r="G45" s="169">
        <v>0</v>
      </c>
      <c r="H45" s="82">
        <v>0</v>
      </c>
      <c r="I45" s="81">
        <v>0</v>
      </c>
      <c r="J45" s="82">
        <v>0</v>
      </c>
      <c r="K45" s="169">
        <v>0</v>
      </c>
      <c r="L45" s="169">
        <v>0</v>
      </c>
      <c r="M45" s="89">
        <v>0</v>
      </c>
      <c r="N45" s="169">
        <v>0</v>
      </c>
    </row>
    <row r="46" spans="1:14">
      <c r="A46" s="16"/>
      <c r="B46" s="96" t="s">
        <v>12</v>
      </c>
      <c r="C46" s="93"/>
      <c r="D46" s="101" t="s">
        <v>2</v>
      </c>
      <c r="E46" s="95">
        <v>5</v>
      </c>
      <c r="F46" s="169">
        <v>0</v>
      </c>
      <c r="G46" s="169">
        <v>0</v>
      </c>
      <c r="H46" s="82">
        <v>0</v>
      </c>
      <c r="I46" s="81">
        <v>0</v>
      </c>
      <c r="J46" s="82">
        <v>0</v>
      </c>
      <c r="K46" s="169">
        <v>0</v>
      </c>
      <c r="L46" s="169">
        <v>0</v>
      </c>
      <c r="M46" s="89">
        <v>0</v>
      </c>
      <c r="N46" s="169">
        <v>0</v>
      </c>
    </row>
    <row r="47" spans="1:14">
      <c r="A47" s="16"/>
      <c r="B47" s="96"/>
      <c r="C47" s="96"/>
      <c r="D47" s="101" t="s">
        <v>7</v>
      </c>
      <c r="E47" s="95">
        <v>4</v>
      </c>
      <c r="F47" s="169">
        <v>0</v>
      </c>
      <c r="G47" s="169">
        <v>0</v>
      </c>
      <c r="H47" s="82">
        <v>0</v>
      </c>
      <c r="I47" s="81">
        <v>0</v>
      </c>
      <c r="J47" s="82">
        <v>0</v>
      </c>
      <c r="K47" s="169">
        <v>0</v>
      </c>
      <c r="L47" s="169">
        <v>0</v>
      </c>
      <c r="M47" s="89">
        <v>0</v>
      </c>
      <c r="N47" s="169">
        <v>0</v>
      </c>
    </row>
    <row r="48" spans="1:14">
      <c r="A48" s="16"/>
      <c r="B48" s="96"/>
      <c r="C48" s="96" t="s">
        <v>1</v>
      </c>
      <c r="D48" s="101" t="s">
        <v>1</v>
      </c>
      <c r="E48" s="95">
        <v>3</v>
      </c>
      <c r="F48" s="169">
        <v>0</v>
      </c>
      <c r="G48" s="169">
        <v>0</v>
      </c>
      <c r="H48" s="82">
        <v>0</v>
      </c>
      <c r="I48" s="81">
        <v>0</v>
      </c>
      <c r="J48" s="82">
        <v>0</v>
      </c>
      <c r="K48" s="169">
        <v>0</v>
      </c>
      <c r="L48" s="169">
        <v>0</v>
      </c>
      <c r="M48" s="89">
        <v>0</v>
      </c>
      <c r="N48" s="169">
        <v>0</v>
      </c>
    </row>
    <row r="49" spans="1:14">
      <c r="A49" s="16"/>
      <c r="B49" s="96"/>
      <c r="C49" s="96"/>
      <c r="D49" s="101" t="s">
        <v>3</v>
      </c>
      <c r="E49" s="95">
        <v>2</v>
      </c>
      <c r="F49" s="169">
        <v>0</v>
      </c>
      <c r="G49" s="169">
        <v>0</v>
      </c>
      <c r="H49" s="82">
        <v>0</v>
      </c>
      <c r="I49" s="81">
        <v>0</v>
      </c>
      <c r="J49" s="82">
        <v>0</v>
      </c>
      <c r="K49" s="169">
        <v>0</v>
      </c>
      <c r="L49" s="169">
        <v>0</v>
      </c>
      <c r="M49" s="89">
        <v>0</v>
      </c>
      <c r="N49" s="169">
        <v>0</v>
      </c>
    </row>
    <row r="50" spans="1:14">
      <c r="A50" s="16"/>
      <c r="B50" s="100"/>
      <c r="C50" s="101"/>
      <c r="D50" s="100"/>
      <c r="E50" s="93">
        <v>1</v>
      </c>
      <c r="F50" s="169">
        <v>0</v>
      </c>
      <c r="G50" s="169">
        <v>0</v>
      </c>
      <c r="H50" s="170">
        <v>0</v>
      </c>
      <c r="I50" s="134">
        <v>10</v>
      </c>
      <c r="J50" s="170">
        <v>10</v>
      </c>
      <c r="K50" s="169">
        <v>0</v>
      </c>
      <c r="L50" s="169">
        <v>0</v>
      </c>
      <c r="M50" s="171">
        <v>0</v>
      </c>
      <c r="N50" s="169">
        <v>0</v>
      </c>
    </row>
    <row r="51" spans="1:14" ht="12.75" customHeight="1">
      <c r="A51" s="61"/>
      <c r="B51" s="348" t="s">
        <v>20</v>
      </c>
      <c r="C51" s="349"/>
      <c r="D51" s="349"/>
      <c r="E51" s="350"/>
      <c r="F51" s="82">
        <v>9</v>
      </c>
      <c r="G51" s="82">
        <v>0</v>
      </c>
      <c r="H51" s="82">
        <v>9</v>
      </c>
      <c r="I51" s="82">
        <v>10</v>
      </c>
      <c r="J51" s="82">
        <v>19</v>
      </c>
      <c r="K51" s="82">
        <v>0</v>
      </c>
      <c r="L51" s="82">
        <v>1</v>
      </c>
      <c r="M51" s="82">
        <v>1</v>
      </c>
      <c r="N51" s="82">
        <v>2</v>
      </c>
    </row>
    <row r="52" spans="1:14">
      <c r="A52" s="61"/>
      <c r="B52" s="348" t="s">
        <v>37</v>
      </c>
      <c r="C52" s="349"/>
      <c r="D52" s="349"/>
      <c r="E52" s="350"/>
      <c r="F52" s="81"/>
      <c r="G52" s="81"/>
      <c r="H52" s="81"/>
      <c r="I52" s="81"/>
      <c r="J52" s="81"/>
      <c r="K52" s="81"/>
      <c r="L52" s="81"/>
      <c r="M52" s="81">
        <v>0</v>
      </c>
      <c r="N52" s="81"/>
    </row>
    <row r="53" spans="1:14" ht="12.75" customHeight="1">
      <c r="A53" s="61"/>
      <c r="B53" s="331" t="s">
        <v>40</v>
      </c>
      <c r="C53" s="332"/>
      <c r="D53" s="332"/>
      <c r="E53" s="333"/>
      <c r="F53" s="91">
        <v>1964</v>
      </c>
      <c r="G53" s="91">
        <v>213</v>
      </c>
      <c r="H53" s="91">
        <v>2177</v>
      </c>
      <c r="I53" s="91">
        <v>107</v>
      </c>
      <c r="J53" s="91">
        <v>2284</v>
      </c>
      <c r="K53" s="91">
        <v>735</v>
      </c>
      <c r="L53" s="91">
        <v>203</v>
      </c>
      <c r="M53" s="91">
        <v>938</v>
      </c>
      <c r="N53" s="91">
        <v>281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3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50" sqref="S5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51" t="s">
        <v>54</v>
      </c>
      <c r="E2" s="351"/>
      <c r="F2" s="351"/>
      <c r="G2" s="351"/>
      <c r="H2" s="351"/>
      <c r="I2" s="351"/>
      <c r="J2" s="351"/>
      <c r="K2" s="63"/>
      <c r="L2" s="63"/>
      <c r="M2" s="63"/>
      <c r="N2" s="63"/>
    </row>
    <row r="3" spans="1:14">
      <c r="A3" s="61"/>
      <c r="B3" s="62" t="s">
        <v>33</v>
      </c>
      <c r="C3" s="63"/>
      <c r="D3" s="351" t="s">
        <v>55</v>
      </c>
      <c r="E3" s="351"/>
      <c r="F3" s="351"/>
      <c r="G3" s="351"/>
      <c r="H3" s="351"/>
      <c r="I3" s="351"/>
      <c r="J3" s="351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116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53" t="s">
        <v>41</v>
      </c>
      <c r="C7" s="353"/>
      <c r="D7" s="353"/>
      <c r="E7" s="353"/>
      <c r="F7" s="353" t="s">
        <v>35</v>
      </c>
      <c r="G7" s="353"/>
      <c r="H7" s="353"/>
      <c r="I7" s="353"/>
      <c r="J7" s="353"/>
      <c r="K7" s="353" t="s">
        <v>28</v>
      </c>
      <c r="L7" s="353"/>
      <c r="M7" s="353"/>
      <c r="N7" s="353"/>
    </row>
    <row r="8" spans="1:14" ht="12.75" customHeight="1">
      <c r="A8" s="61"/>
      <c r="B8" s="353"/>
      <c r="C8" s="353"/>
      <c r="D8" s="353"/>
      <c r="E8" s="353"/>
      <c r="F8" s="353" t="s">
        <v>13</v>
      </c>
      <c r="G8" s="353"/>
      <c r="H8" s="353"/>
      <c r="I8" s="353" t="s">
        <v>14</v>
      </c>
      <c r="J8" s="353" t="s">
        <v>15</v>
      </c>
      <c r="K8" s="353" t="s">
        <v>30</v>
      </c>
      <c r="L8" s="353" t="s">
        <v>31</v>
      </c>
      <c r="M8" s="353" t="s">
        <v>15</v>
      </c>
      <c r="N8" s="353" t="s">
        <v>29</v>
      </c>
    </row>
    <row r="9" spans="1:14" ht="24">
      <c r="A9" s="61"/>
      <c r="B9" s="353"/>
      <c r="C9" s="353"/>
      <c r="D9" s="353"/>
      <c r="E9" s="353"/>
      <c r="F9" s="104" t="s">
        <v>16</v>
      </c>
      <c r="G9" s="104" t="s">
        <v>17</v>
      </c>
      <c r="H9" s="104" t="s">
        <v>23</v>
      </c>
      <c r="I9" s="353"/>
      <c r="J9" s="353"/>
      <c r="K9" s="353"/>
      <c r="L9" s="353"/>
      <c r="M9" s="353"/>
      <c r="N9" s="353"/>
    </row>
    <row r="10" spans="1:14">
      <c r="A10" s="16"/>
      <c r="B10" s="105"/>
      <c r="C10" s="106"/>
      <c r="D10" s="107"/>
      <c r="E10" s="108">
        <v>13</v>
      </c>
      <c r="F10" s="189">
        <v>281</v>
      </c>
      <c r="G10" s="189"/>
      <c r="H10" s="179">
        <v>281</v>
      </c>
      <c r="I10" s="189"/>
      <c r="J10" s="179">
        <v>281</v>
      </c>
      <c r="K10" s="176">
        <v>184</v>
      </c>
      <c r="L10" s="176">
        <v>30</v>
      </c>
      <c r="M10" s="180">
        <v>214</v>
      </c>
      <c r="N10" s="176">
        <v>37</v>
      </c>
    </row>
    <row r="11" spans="1:14">
      <c r="A11" s="16"/>
      <c r="B11" s="109" t="s">
        <v>1</v>
      </c>
      <c r="C11" s="110" t="s">
        <v>0</v>
      </c>
      <c r="D11" s="107"/>
      <c r="E11" s="108">
        <v>12</v>
      </c>
      <c r="F11" s="189">
        <v>19</v>
      </c>
      <c r="G11" s="189"/>
      <c r="H11" s="179">
        <v>19</v>
      </c>
      <c r="I11" s="189"/>
      <c r="J11" s="179">
        <v>19</v>
      </c>
      <c r="K11" s="176">
        <v>3</v>
      </c>
      <c r="L11" s="176">
        <v>2</v>
      </c>
      <c r="M11" s="180">
        <v>5</v>
      </c>
      <c r="N11" s="176">
        <v>2</v>
      </c>
    </row>
    <row r="12" spans="1:14">
      <c r="A12" s="16"/>
      <c r="B12" s="109" t="s">
        <v>2</v>
      </c>
      <c r="C12" s="111"/>
      <c r="D12" s="112" t="s">
        <v>6</v>
      </c>
      <c r="E12" s="108">
        <v>11</v>
      </c>
      <c r="F12" s="189">
        <v>13</v>
      </c>
      <c r="G12" s="189"/>
      <c r="H12" s="179">
        <v>13</v>
      </c>
      <c r="I12" s="189"/>
      <c r="J12" s="179">
        <v>13</v>
      </c>
      <c r="K12" s="176">
        <v>1</v>
      </c>
      <c r="L12" s="176"/>
      <c r="M12" s="180">
        <v>1</v>
      </c>
      <c r="N12" s="176"/>
    </row>
    <row r="13" spans="1:14">
      <c r="A13" s="16"/>
      <c r="B13" s="109" t="s">
        <v>1</v>
      </c>
      <c r="C13" s="110"/>
      <c r="D13" s="112" t="s">
        <v>10</v>
      </c>
      <c r="E13" s="108">
        <v>10</v>
      </c>
      <c r="F13" s="189">
        <v>6</v>
      </c>
      <c r="G13" s="189"/>
      <c r="H13" s="179">
        <v>6</v>
      </c>
      <c r="I13" s="189"/>
      <c r="J13" s="179">
        <v>6</v>
      </c>
      <c r="K13" s="176"/>
      <c r="L13" s="176"/>
      <c r="M13" s="180">
        <v>0</v>
      </c>
      <c r="N13" s="176"/>
    </row>
    <row r="14" spans="1:14">
      <c r="A14" s="16"/>
      <c r="B14" s="109" t="s">
        <v>3</v>
      </c>
      <c r="C14" s="110"/>
      <c r="D14" s="112" t="s">
        <v>25</v>
      </c>
      <c r="E14" s="108">
        <v>9</v>
      </c>
      <c r="F14" s="189">
        <v>17</v>
      </c>
      <c r="G14" s="189"/>
      <c r="H14" s="179">
        <v>17</v>
      </c>
      <c r="I14" s="189"/>
      <c r="J14" s="179">
        <v>17</v>
      </c>
      <c r="K14" s="176"/>
      <c r="L14" s="176">
        <v>1</v>
      </c>
      <c r="M14" s="180">
        <v>1</v>
      </c>
      <c r="N14" s="176">
        <v>2</v>
      </c>
    </row>
    <row r="15" spans="1:14">
      <c r="A15" s="16"/>
      <c r="B15" s="109" t="s">
        <v>4</v>
      </c>
      <c r="C15" s="110" t="s">
        <v>5</v>
      </c>
      <c r="D15" s="112" t="s">
        <v>22</v>
      </c>
      <c r="E15" s="108">
        <v>8</v>
      </c>
      <c r="F15" s="189">
        <v>18</v>
      </c>
      <c r="G15" s="189"/>
      <c r="H15" s="179">
        <v>18</v>
      </c>
      <c r="I15" s="189"/>
      <c r="J15" s="179">
        <v>18</v>
      </c>
      <c r="K15" s="176">
        <v>1</v>
      </c>
      <c r="L15" s="176"/>
      <c r="M15" s="180">
        <v>1</v>
      </c>
      <c r="N15" s="176"/>
    </row>
    <row r="16" spans="1:14">
      <c r="A16" s="16"/>
      <c r="B16" s="109" t="s">
        <v>6</v>
      </c>
      <c r="C16" s="110"/>
      <c r="D16" s="112" t="s">
        <v>12</v>
      </c>
      <c r="E16" s="108">
        <v>7</v>
      </c>
      <c r="F16" s="189">
        <v>39</v>
      </c>
      <c r="G16" s="189"/>
      <c r="H16" s="179">
        <v>39</v>
      </c>
      <c r="I16" s="189"/>
      <c r="J16" s="179">
        <v>39</v>
      </c>
      <c r="K16" s="176">
        <v>1</v>
      </c>
      <c r="L16" s="176">
        <v>3</v>
      </c>
      <c r="M16" s="180">
        <v>4</v>
      </c>
      <c r="N16" s="176">
        <v>7</v>
      </c>
    </row>
    <row r="17" spans="1:14">
      <c r="A17" s="16"/>
      <c r="B17" s="109" t="s">
        <v>7</v>
      </c>
      <c r="C17" s="111"/>
      <c r="D17" s="112" t="s">
        <v>4</v>
      </c>
      <c r="E17" s="108">
        <v>6</v>
      </c>
      <c r="F17" s="189">
        <v>93</v>
      </c>
      <c r="G17" s="189"/>
      <c r="H17" s="179">
        <v>93</v>
      </c>
      <c r="I17" s="189"/>
      <c r="J17" s="179">
        <v>93</v>
      </c>
      <c r="K17" s="176"/>
      <c r="L17" s="176">
        <v>1</v>
      </c>
      <c r="M17" s="180">
        <v>1</v>
      </c>
      <c r="N17" s="176">
        <v>1</v>
      </c>
    </row>
    <row r="18" spans="1:14">
      <c r="A18" s="16"/>
      <c r="B18" s="109" t="s">
        <v>1</v>
      </c>
      <c r="C18" s="110"/>
      <c r="D18" s="112" t="s">
        <v>9</v>
      </c>
      <c r="E18" s="108">
        <v>5</v>
      </c>
      <c r="F18" s="189">
        <v>23</v>
      </c>
      <c r="G18" s="189"/>
      <c r="H18" s="179">
        <v>23</v>
      </c>
      <c r="I18" s="189"/>
      <c r="J18" s="179">
        <v>23</v>
      </c>
      <c r="K18" s="176"/>
      <c r="L18" s="176"/>
      <c r="M18" s="180">
        <v>0</v>
      </c>
      <c r="N18" s="176"/>
    </row>
    <row r="19" spans="1:14">
      <c r="A19" s="16"/>
      <c r="B19" s="109"/>
      <c r="C19" s="110"/>
      <c r="D19" s="112" t="s">
        <v>12</v>
      </c>
      <c r="E19" s="108">
        <v>4</v>
      </c>
      <c r="F19" s="189">
        <v>30</v>
      </c>
      <c r="G19" s="189"/>
      <c r="H19" s="179">
        <v>30</v>
      </c>
      <c r="I19" s="189"/>
      <c r="J19" s="179">
        <v>30</v>
      </c>
      <c r="K19" s="176">
        <v>1</v>
      </c>
      <c r="L19" s="176"/>
      <c r="M19" s="180">
        <v>1</v>
      </c>
      <c r="N19" s="176"/>
    </row>
    <row r="20" spans="1:14">
      <c r="A20" s="16"/>
      <c r="B20" s="109"/>
      <c r="C20" s="110" t="s">
        <v>1</v>
      </c>
      <c r="D20" s="107"/>
      <c r="E20" s="108">
        <v>3</v>
      </c>
      <c r="F20" s="189"/>
      <c r="G20" s="189">
        <v>12</v>
      </c>
      <c r="H20" s="179">
        <v>12</v>
      </c>
      <c r="I20" s="189"/>
      <c r="J20" s="179">
        <v>12</v>
      </c>
      <c r="K20" s="176"/>
      <c r="L20" s="176"/>
      <c r="M20" s="180">
        <v>0</v>
      </c>
      <c r="N20" s="176"/>
    </row>
    <row r="21" spans="1:14">
      <c r="A21" s="16"/>
      <c r="B21" s="109"/>
      <c r="C21" s="110"/>
      <c r="D21" s="107"/>
      <c r="E21" s="108">
        <v>2</v>
      </c>
      <c r="F21" s="189"/>
      <c r="G21" s="189">
        <v>11</v>
      </c>
      <c r="H21" s="179">
        <v>11</v>
      </c>
      <c r="I21" s="189"/>
      <c r="J21" s="179">
        <v>11</v>
      </c>
      <c r="K21" s="176"/>
      <c r="L21" s="176"/>
      <c r="M21" s="180">
        <v>0</v>
      </c>
      <c r="N21" s="176"/>
    </row>
    <row r="22" spans="1:14">
      <c r="A22" s="16"/>
      <c r="B22" s="113"/>
      <c r="C22" s="111"/>
      <c r="D22" s="107"/>
      <c r="E22" s="105">
        <v>1</v>
      </c>
      <c r="F22" s="189"/>
      <c r="G22" s="189"/>
      <c r="H22" s="179">
        <v>0</v>
      </c>
      <c r="I22" s="189">
        <v>16</v>
      </c>
      <c r="J22" s="179">
        <v>16</v>
      </c>
      <c r="K22" s="176"/>
      <c r="L22" s="176"/>
      <c r="M22" s="180">
        <v>0</v>
      </c>
      <c r="N22" s="176"/>
    </row>
    <row r="23" spans="1:14" ht="12.75" customHeight="1">
      <c r="A23" s="16"/>
      <c r="B23" s="354" t="s">
        <v>18</v>
      </c>
      <c r="C23" s="355"/>
      <c r="D23" s="355"/>
      <c r="E23" s="356"/>
      <c r="F23" s="179">
        <v>539</v>
      </c>
      <c r="G23" s="179">
        <v>23</v>
      </c>
      <c r="H23" s="181">
        <v>562</v>
      </c>
      <c r="I23" s="179">
        <v>16</v>
      </c>
      <c r="J23" s="181">
        <v>578</v>
      </c>
      <c r="K23" s="182">
        <v>191</v>
      </c>
      <c r="L23" s="182">
        <v>37</v>
      </c>
      <c r="M23" s="179">
        <v>228</v>
      </c>
      <c r="N23" s="179">
        <v>49</v>
      </c>
    </row>
    <row r="24" spans="1:14">
      <c r="A24" s="16"/>
      <c r="B24" s="109"/>
      <c r="C24" s="109"/>
      <c r="D24" s="114"/>
      <c r="E24" s="113">
        <v>13</v>
      </c>
      <c r="F24" s="189">
        <v>801</v>
      </c>
      <c r="G24" s="189"/>
      <c r="H24" s="179">
        <v>801</v>
      </c>
      <c r="I24" s="189"/>
      <c r="J24" s="179">
        <v>801</v>
      </c>
      <c r="K24" s="176">
        <v>323</v>
      </c>
      <c r="L24" s="176">
        <v>89</v>
      </c>
      <c r="M24" s="183">
        <v>412</v>
      </c>
      <c r="N24" s="176">
        <v>128</v>
      </c>
    </row>
    <row r="25" spans="1:14">
      <c r="A25" s="16"/>
      <c r="B25" s="109"/>
      <c r="C25" s="109" t="s">
        <v>0</v>
      </c>
      <c r="D25" s="114"/>
      <c r="E25" s="108">
        <v>12</v>
      </c>
      <c r="F25" s="189">
        <v>17</v>
      </c>
      <c r="G25" s="189"/>
      <c r="H25" s="179">
        <v>17</v>
      </c>
      <c r="I25" s="189"/>
      <c r="J25" s="179">
        <v>17</v>
      </c>
      <c r="K25" s="176">
        <v>1</v>
      </c>
      <c r="L25" s="176">
        <v>4</v>
      </c>
      <c r="M25" s="183">
        <v>5</v>
      </c>
      <c r="N25" s="176">
        <v>7</v>
      </c>
    </row>
    <row r="26" spans="1:14">
      <c r="A26" s="16"/>
      <c r="B26" s="109" t="s">
        <v>7</v>
      </c>
      <c r="C26" s="113"/>
      <c r="D26" s="114"/>
      <c r="E26" s="108">
        <v>11</v>
      </c>
      <c r="F26" s="189">
        <v>11</v>
      </c>
      <c r="G26" s="189"/>
      <c r="H26" s="179">
        <v>11</v>
      </c>
      <c r="I26" s="189"/>
      <c r="J26" s="179">
        <v>11</v>
      </c>
      <c r="K26" s="176">
        <v>1</v>
      </c>
      <c r="L26" s="176"/>
      <c r="M26" s="183">
        <v>1</v>
      </c>
      <c r="N26" s="176"/>
    </row>
    <row r="27" spans="1:14">
      <c r="A27" s="16"/>
      <c r="B27" s="109" t="s">
        <v>8</v>
      </c>
      <c r="C27" s="109"/>
      <c r="D27" s="114" t="s">
        <v>26</v>
      </c>
      <c r="E27" s="108">
        <v>10</v>
      </c>
      <c r="F27" s="189">
        <v>12</v>
      </c>
      <c r="G27" s="189"/>
      <c r="H27" s="179">
        <v>12</v>
      </c>
      <c r="I27" s="189"/>
      <c r="J27" s="179">
        <v>12</v>
      </c>
      <c r="K27" s="176">
        <v>1</v>
      </c>
      <c r="L27" s="176"/>
      <c r="M27" s="183">
        <v>1</v>
      </c>
      <c r="N27" s="176"/>
    </row>
    <row r="28" spans="1:14">
      <c r="A28" s="16"/>
      <c r="B28" s="109" t="s">
        <v>0</v>
      </c>
      <c r="C28" s="109"/>
      <c r="D28" s="114" t="s">
        <v>8</v>
      </c>
      <c r="E28" s="108">
        <v>9</v>
      </c>
      <c r="F28" s="189">
        <v>18</v>
      </c>
      <c r="G28" s="189"/>
      <c r="H28" s="179">
        <v>18</v>
      </c>
      <c r="I28" s="189"/>
      <c r="J28" s="179">
        <v>18</v>
      </c>
      <c r="K28" s="176"/>
      <c r="L28" s="176">
        <v>2</v>
      </c>
      <c r="M28" s="183">
        <v>2</v>
      </c>
      <c r="N28" s="176">
        <v>4</v>
      </c>
    </row>
    <row r="29" spans="1:14">
      <c r="A29" s="16"/>
      <c r="B29" s="109" t="s">
        <v>2</v>
      </c>
      <c r="C29" s="109" t="s">
        <v>5</v>
      </c>
      <c r="D29" s="114" t="s">
        <v>27</v>
      </c>
      <c r="E29" s="108">
        <v>8</v>
      </c>
      <c r="F29" s="189">
        <v>19</v>
      </c>
      <c r="G29" s="189"/>
      <c r="H29" s="179">
        <v>19</v>
      </c>
      <c r="I29" s="189"/>
      <c r="J29" s="179">
        <v>19</v>
      </c>
      <c r="K29" s="176"/>
      <c r="L29" s="176">
        <v>2</v>
      </c>
      <c r="M29" s="183">
        <v>2</v>
      </c>
      <c r="N29" s="176">
        <v>3</v>
      </c>
    </row>
    <row r="30" spans="1:14">
      <c r="A30" s="16"/>
      <c r="B30" s="109" t="s">
        <v>4</v>
      </c>
      <c r="C30" s="109"/>
      <c r="D30" s="114" t="s">
        <v>4</v>
      </c>
      <c r="E30" s="108">
        <v>7</v>
      </c>
      <c r="F30" s="189">
        <v>36</v>
      </c>
      <c r="G30" s="189"/>
      <c r="H30" s="179">
        <v>36</v>
      </c>
      <c r="I30" s="189"/>
      <c r="J30" s="179">
        <v>36</v>
      </c>
      <c r="K30" s="176"/>
      <c r="L30" s="176"/>
      <c r="M30" s="183">
        <v>0</v>
      </c>
      <c r="N30" s="176"/>
    </row>
    <row r="31" spans="1:14">
      <c r="A31" s="16"/>
      <c r="B31" s="109" t="s">
        <v>0</v>
      </c>
      <c r="C31" s="109"/>
      <c r="D31" s="114" t="s">
        <v>9</v>
      </c>
      <c r="E31" s="108">
        <v>6</v>
      </c>
      <c r="F31" s="189">
        <v>38</v>
      </c>
      <c r="G31" s="189"/>
      <c r="H31" s="179">
        <v>38</v>
      </c>
      <c r="I31" s="189"/>
      <c r="J31" s="179">
        <v>38</v>
      </c>
      <c r="K31" s="176"/>
      <c r="L31" s="176">
        <v>2</v>
      </c>
      <c r="M31" s="183">
        <v>2</v>
      </c>
      <c r="N31" s="176">
        <v>5</v>
      </c>
    </row>
    <row r="32" spans="1:14">
      <c r="A32" s="16"/>
      <c r="B32" s="109" t="s">
        <v>9</v>
      </c>
      <c r="C32" s="105"/>
      <c r="D32" s="114"/>
      <c r="E32" s="108">
        <v>5</v>
      </c>
      <c r="F32" s="189">
        <v>43</v>
      </c>
      <c r="G32" s="189"/>
      <c r="H32" s="179">
        <v>43</v>
      </c>
      <c r="I32" s="189"/>
      <c r="J32" s="179">
        <v>43</v>
      </c>
      <c r="K32" s="176"/>
      <c r="L32" s="176">
        <v>1</v>
      </c>
      <c r="M32" s="183">
        <v>1</v>
      </c>
      <c r="N32" s="176">
        <v>3</v>
      </c>
    </row>
    <row r="33" spans="1:14">
      <c r="A33" s="16"/>
      <c r="B33" s="109"/>
      <c r="C33" s="109"/>
      <c r="D33" s="114"/>
      <c r="E33" s="108">
        <v>4</v>
      </c>
      <c r="F33" s="189">
        <v>56</v>
      </c>
      <c r="G33" s="189"/>
      <c r="H33" s="179">
        <v>56</v>
      </c>
      <c r="I33" s="189"/>
      <c r="J33" s="179">
        <v>56</v>
      </c>
      <c r="K33" s="176"/>
      <c r="L33" s="176">
        <v>1</v>
      </c>
      <c r="M33" s="183">
        <v>1</v>
      </c>
      <c r="N33" s="176">
        <v>1</v>
      </c>
    </row>
    <row r="34" spans="1:14">
      <c r="A34" s="16"/>
      <c r="B34" s="109"/>
      <c r="C34" s="109" t="s">
        <v>1</v>
      </c>
      <c r="D34" s="114"/>
      <c r="E34" s="108">
        <v>3</v>
      </c>
      <c r="F34" s="189"/>
      <c r="G34" s="189">
        <v>34</v>
      </c>
      <c r="H34" s="179">
        <v>34</v>
      </c>
      <c r="I34" s="189"/>
      <c r="J34" s="179">
        <v>34</v>
      </c>
      <c r="K34" s="176"/>
      <c r="L34" s="176">
        <v>1</v>
      </c>
      <c r="M34" s="183">
        <v>1</v>
      </c>
      <c r="N34" s="176">
        <v>2</v>
      </c>
    </row>
    <row r="35" spans="1:14">
      <c r="A35" s="16"/>
      <c r="B35" s="109"/>
      <c r="C35" s="109"/>
      <c r="D35" s="114"/>
      <c r="E35" s="108">
        <v>2</v>
      </c>
      <c r="F35" s="189"/>
      <c r="G35" s="189">
        <v>27</v>
      </c>
      <c r="H35" s="179">
        <v>27</v>
      </c>
      <c r="I35" s="189"/>
      <c r="J35" s="179">
        <v>27</v>
      </c>
      <c r="K35" s="176"/>
      <c r="L35" s="176"/>
      <c r="M35" s="183">
        <v>0</v>
      </c>
      <c r="N35" s="176"/>
    </row>
    <row r="36" spans="1:14">
      <c r="A36" s="16"/>
      <c r="B36" s="113"/>
      <c r="C36" s="113"/>
      <c r="D36" s="114"/>
      <c r="E36" s="105">
        <v>1</v>
      </c>
      <c r="F36" s="189"/>
      <c r="G36" s="189"/>
      <c r="H36" s="179">
        <v>0</v>
      </c>
      <c r="I36" s="189">
        <v>59</v>
      </c>
      <c r="J36" s="179">
        <v>59</v>
      </c>
      <c r="K36" s="176">
        <v>4</v>
      </c>
      <c r="L36" s="176">
        <v>4</v>
      </c>
      <c r="M36" s="183">
        <v>8</v>
      </c>
      <c r="N36" s="176">
        <v>4</v>
      </c>
    </row>
    <row r="37" spans="1:14" ht="12.75" customHeight="1">
      <c r="A37" s="16"/>
      <c r="B37" s="354" t="s">
        <v>19</v>
      </c>
      <c r="C37" s="355"/>
      <c r="D37" s="355"/>
      <c r="E37" s="355"/>
      <c r="F37" s="182">
        <v>1051</v>
      </c>
      <c r="G37" s="179">
        <v>61</v>
      </c>
      <c r="H37" s="184">
        <v>1112</v>
      </c>
      <c r="I37" s="185">
        <v>59</v>
      </c>
      <c r="J37" s="181">
        <v>1171</v>
      </c>
      <c r="K37" s="182">
        <v>330</v>
      </c>
      <c r="L37" s="179">
        <v>106</v>
      </c>
      <c r="M37" s="181">
        <v>436</v>
      </c>
      <c r="N37" s="182">
        <v>157</v>
      </c>
    </row>
    <row r="38" spans="1:14">
      <c r="A38" s="16"/>
      <c r="B38" s="105"/>
      <c r="C38" s="105"/>
      <c r="D38" s="115"/>
      <c r="E38" s="108">
        <v>13</v>
      </c>
      <c r="F38" s="189">
        <v>4</v>
      </c>
      <c r="G38" s="189"/>
      <c r="H38" s="179">
        <v>4</v>
      </c>
      <c r="I38" s="189"/>
      <c r="J38" s="179">
        <v>4</v>
      </c>
      <c r="K38" s="176">
        <v>1</v>
      </c>
      <c r="L38" s="176">
        <v>4</v>
      </c>
      <c r="M38" s="183">
        <v>5</v>
      </c>
      <c r="N38" s="176">
        <v>7</v>
      </c>
    </row>
    <row r="39" spans="1:14">
      <c r="A39" s="16"/>
      <c r="B39" s="109" t="s">
        <v>1</v>
      </c>
      <c r="C39" s="109" t="s">
        <v>0</v>
      </c>
      <c r="D39" s="114" t="s">
        <v>21</v>
      </c>
      <c r="E39" s="108">
        <v>12</v>
      </c>
      <c r="F39" s="189">
        <v>1</v>
      </c>
      <c r="G39" s="189"/>
      <c r="H39" s="179">
        <v>1</v>
      </c>
      <c r="I39" s="189"/>
      <c r="J39" s="179">
        <v>1</v>
      </c>
      <c r="K39" s="176"/>
      <c r="L39" s="176"/>
      <c r="M39" s="183">
        <v>0</v>
      </c>
      <c r="N39" s="176"/>
    </row>
    <row r="40" spans="1:14">
      <c r="A40" s="16"/>
      <c r="B40" s="109" t="s">
        <v>10</v>
      </c>
      <c r="C40" s="109"/>
      <c r="D40" s="114" t="s">
        <v>10</v>
      </c>
      <c r="E40" s="108">
        <v>11</v>
      </c>
      <c r="F40" s="189"/>
      <c r="G40" s="189"/>
      <c r="H40" s="179">
        <v>0</v>
      </c>
      <c r="I40" s="189"/>
      <c r="J40" s="179">
        <v>0</v>
      </c>
      <c r="K40" s="176"/>
      <c r="L40" s="176"/>
      <c r="M40" s="183">
        <v>0</v>
      </c>
      <c r="N40" s="176"/>
    </row>
    <row r="41" spans="1:14">
      <c r="A41" s="16"/>
      <c r="B41" s="109" t="s">
        <v>11</v>
      </c>
      <c r="C41" s="105"/>
      <c r="D41" s="114" t="s">
        <v>2</v>
      </c>
      <c r="E41" s="108">
        <v>10</v>
      </c>
      <c r="F41" s="189"/>
      <c r="G41" s="189"/>
      <c r="H41" s="179">
        <v>0</v>
      </c>
      <c r="I41" s="189"/>
      <c r="J41" s="179">
        <v>0</v>
      </c>
      <c r="K41" s="176"/>
      <c r="L41" s="176"/>
      <c r="M41" s="183">
        <v>0</v>
      </c>
      <c r="N41" s="176"/>
    </row>
    <row r="42" spans="1:14">
      <c r="A42" s="16"/>
      <c r="B42" s="109" t="s">
        <v>4</v>
      </c>
      <c r="C42" s="109"/>
      <c r="D42" s="114" t="s">
        <v>27</v>
      </c>
      <c r="E42" s="108">
        <v>9</v>
      </c>
      <c r="F42" s="189"/>
      <c r="G42" s="189"/>
      <c r="H42" s="179">
        <v>0</v>
      </c>
      <c r="I42" s="189"/>
      <c r="J42" s="179">
        <v>0</v>
      </c>
      <c r="K42" s="176"/>
      <c r="L42" s="176"/>
      <c r="M42" s="183">
        <v>0</v>
      </c>
      <c r="N42" s="176"/>
    </row>
    <row r="43" spans="1:14">
      <c r="A43" s="16"/>
      <c r="B43" s="109" t="s">
        <v>3</v>
      </c>
      <c r="C43" s="109" t="s">
        <v>5</v>
      </c>
      <c r="D43" s="114" t="s">
        <v>1</v>
      </c>
      <c r="E43" s="108">
        <v>8</v>
      </c>
      <c r="F43" s="189"/>
      <c r="G43" s="189"/>
      <c r="H43" s="179">
        <v>0</v>
      </c>
      <c r="I43" s="189"/>
      <c r="J43" s="179">
        <v>0</v>
      </c>
      <c r="K43" s="176"/>
      <c r="L43" s="176"/>
      <c r="M43" s="183">
        <v>0</v>
      </c>
      <c r="N43" s="176"/>
    </row>
    <row r="44" spans="1:14">
      <c r="A44" s="16"/>
      <c r="B44" s="109" t="s">
        <v>4</v>
      </c>
      <c r="C44" s="109"/>
      <c r="D44" s="114" t="s">
        <v>26</v>
      </c>
      <c r="E44" s="108">
        <v>7</v>
      </c>
      <c r="F44" s="189"/>
      <c r="G44" s="189"/>
      <c r="H44" s="179">
        <v>0</v>
      </c>
      <c r="I44" s="189"/>
      <c r="J44" s="179">
        <v>0</v>
      </c>
      <c r="K44" s="176"/>
      <c r="L44" s="176"/>
      <c r="M44" s="183">
        <v>0</v>
      </c>
      <c r="N44" s="176"/>
    </row>
    <row r="45" spans="1:14">
      <c r="A45" s="16"/>
      <c r="B45" s="109" t="s">
        <v>1</v>
      </c>
      <c r="C45" s="109"/>
      <c r="D45" s="114" t="s">
        <v>22</v>
      </c>
      <c r="E45" s="108">
        <v>6</v>
      </c>
      <c r="F45" s="189"/>
      <c r="G45" s="189"/>
      <c r="H45" s="179">
        <v>0</v>
      </c>
      <c r="I45" s="189"/>
      <c r="J45" s="179">
        <v>0</v>
      </c>
      <c r="K45" s="176"/>
      <c r="L45" s="176"/>
      <c r="M45" s="183">
        <v>0</v>
      </c>
      <c r="N45" s="176"/>
    </row>
    <row r="46" spans="1:14">
      <c r="A46" s="16"/>
      <c r="B46" s="109" t="s">
        <v>12</v>
      </c>
      <c r="C46" s="105"/>
      <c r="D46" s="114" t="s">
        <v>2</v>
      </c>
      <c r="E46" s="108">
        <v>5</v>
      </c>
      <c r="F46" s="189"/>
      <c r="G46" s="189"/>
      <c r="H46" s="179">
        <v>0</v>
      </c>
      <c r="I46" s="189"/>
      <c r="J46" s="179">
        <v>0</v>
      </c>
      <c r="K46" s="176"/>
      <c r="L46" s="176"/>
      <c r="M46" s="183">
        <v>0</v>
      </c>
      <c r="N46" s="176"/>
    </row>
    <row r="47" spans="1:14">
      <c r="A47" s="16"/>
      <c r="B47" s="109"/>
      <c r="C47" s="109"/>
      <c r="D47" s="114" t="s">
        <v>7</v>
      </c>
      <c r="E47" s="108">
        <v>4</v>
      </c>
      <c r="F47" s="189"/>
      <c r="G47" s="189"/>
      <c r="H47" s="179">
        <v>0</v>
      </c>
      <c r="I47" s="189"/>
      <c r="J47" s="179">
        <v>0</v>
      </c>
      <c r="K47" s="176"/>
      <c r="L47" s="176">
        <v>1</v>
      </c>
      <c r="M47" s="183">
        <v>1</v>
      </c>
      <c r="N47" s="176">
        <v>1</v>
      </c>
    </row>
    <row r="48" spans="1:14">
      <c r="A48" s="16"/>
      <c r="B48" s="109"/>
      <c r="C48" s="109" t="s">
        <v>1</v>
      </c>
      <c r="D48" s="114" t="s">
        <v>1</v>
      </c>
      <c r="E48" s="108">
        <v>3</v>
      </c>
      <c r="F48" s="189"/>
      <c r="G48" s="189"/>
      <c r="H48" s="179">
        <v>0</v>
      </c>
      <c r="I48" s="189"/>
      <c r="J48" s="179">
        <v>0</v>
      </c>
      <c r="K48" s="176"/>
      <c r="L48" s="176"/>
      <c r="M48" s="183">
        <v>0</v>
      </c>
      <c r="N48" s="176"/>
    </row>
    <row r="49" spans="1:14">
      <c r="A49" s="16"/>
      <c r="B49" s="109"/>
      <c r="C49" s="109"/>
      <c r="D49" s="114" t="s">
        <v>3</v>
      </c>
      <c r="E49" s="108">
        <v>2</v>
      </c>
      <c r="F49" s="189"/>
      <c r="G49" s="189"/>
      <c r="H49" s="179">
        <v>0</v>
      </c>
      <c r="I49" s="189"/>
      <c r="J49" s="179">
        <v>0</v>
      </c>
      <c r="K49" s="176"/>
      <c r="L49" s="176"/>
      <c r="M49" s="183">
        <v>0</v>
      </c>
      <c r="N49" s="176"/>
    </row>
    <row r="50" spans="1:14">
      <c r="A50" s="16"/>
      <c r="B50" s="113"/>
      <c r="C50" s="114"/>
      <c r="D50" s="113"/>
      <c r="E50" s="105">
        <v>1</v>
      </c>
      <c r="F50" s="177"/>
      <c r="G50" s="177"/>
      <c r="H50" s="186">
        <v>0</v>
      </c>
      <c r="I50" s="177">
        <v>0</v>
      </c>
      <c r="J50" s="186">
        <v>0</v>
      </c>
      <c r="K50" s="178"/>
      <c r="L50" s="178"/>
      <c r="M50" s="187">
        <v>0</v>
      </c>
      <c r="N50" s="178"/>
    </row>
    <row r="51" spans="1:14" ht="12.75" customHeight="1">
      <c r="A51" s="61"/>
      <c r="B51" s="357" t="s">
        <v>20</v>
      </c>
      <c r="C51" s="357"/>
      <c r="D51" s="357"/>
      <c r="E51" s="357"/>
      <c r="F51" s="179">
        <v>5</v>
      </c>
      <c r="G51" s="179">
        <v>0</v>
      </c>
      <c r="H51" s="179">
        <v>5</v>
      </c>
      <c r="I51" s="179">
        <v>0</v>
      </c>
      <c r="J51" s="179">
        <v>5</v>
      </c>
      <c r="K51" s="179">
        <v>1</v>
      </c>
      <c r="L51" s="179">
        <v>5</v>
      </c>
      <c r="M51" s="179">
        <v>6</v>
      </c>
      <c r="N51" s="179">
        <v>8</v>
      </c>
    </row>
    <row r="52" spans="1:14">
      <c r="A52" s="61"/>
      <c r="B52" s="354" t="s">
        <v>37</v>
      </c>
      <c r="C52" s="355"/>
      <c r="D52" s="355"/>
      <c r="E52" s="356"/>
      <c r="F52" s="189"/>
      <c r="G52" s="189"/>
      <c r="H52" s="189"/>
      <c r="I52" s="189"/>
      <c r="J52" s="189"/>
      <c r="K52" s="189">
        <v>1</v>
      </c>
      <c r="L52" s="189">
        <v>8</v>
      </c>
      <c r="M52" s="189">
        <v>9</v>
      </c>
      <c r="N52" s="189">
        <v>11</v>
      </c>
    </row>
    <row r="53" spans="1:14" ht="12.75" customHeight="1">
      <c r="A53" s="61"/>
      <c r="B53" s="352" t="s">
        <v>40</v>
      </c>
      <c r="C53" s="352"/>
      <c r="D53" s="352"/>
      <c r="E53" s="352"/>
      <c r="F53" s="188">
        <v>1595</v>
      </c>
      <c r="G53" s="188">
        <v>84</v>
      </c>
      <c r="H53" s="188">
        <v>1679</v>
      </c>
      <c r="I53" s="188">
        <v>75</v>
      </c>
      <c r="J53" s="188">
        <v>1754</v>
      </c>
      <c r="K53" s="188">
        <v>523</v>
      </c>
      <c r="L53" s="188">
        <v>156</v>
      </c>
      <c r="M53" s="188">
        <v>679</v>
      </c>
      <c r="N53" s="188">
        <v>225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B4:E4"/>
    <mergeCell ref="D2:J2"/>
    <mergeCell ref="D3:J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56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57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117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9" t="s">
        <v>16</v>
      </c>
      <c r="G9" s="69" t="s">
        <v>17</v>
      </c>
      <c r="H9" s="69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118"/>
      <c r="D10" s="9"/>
      <c r="E10" s="71">
        <v>13</v>
      </c>
      <c r="F10" s="218">
        <v>168</v>
      </c>
      <c r="G10" s="218"/>
      <c r="H10" s="220">
        <f>F10+G10</f>
        <v>168</v>
      </c>
      <c r="I10" s="218"/>
      <c r="J10" s="220">
        <f>H10+I10</f>
        <v>168</v>
      </c>
      <c r="K10" s="259">
        <v>145</v>
      </c>
      <c r="L10" s="259">
        <v>23</v>
      </c>
      <c r="M10" s="221">
        <f>K10+L10</f>
        <v>168</v>
      </c>
      <c r="N10" s="259">
        <v>25</v>
      </c>
    </row>
    <row r="11" spans="1:14">
      <c r="A11" s="16"/>
      <c r="B11" s="12" t="s">
        <v>1</v>
      </c>
      <c r="C11" s="17" t="s">
        <v>0</v>
      </c>
      <c r="D11" s="9"/>
      <c r="E11" s="71">
        <v>12</v>
      </c>
      <c r="F11" s="218">
        <v>10</v>
      </c>
      <c r="G11" s="218"/>
      <c r="H11" s="220">
        <f t="shared" ref="H11:H22" si="0">F11+G11</f>
        <v>10</v>
      </c>
      <c r="I11" s="218"/>
      <c r="J11" s="220">
        <f t="shared" ref="J11:J50" si="1">H11+I11</f>
        <v>10</v>
      </c>
      <c r="K11" s="259">
        <v>1</v>
      </c>
      <c r="L11" s="259">
        <v>5</v>
      </c>
      <c r="M11" s="221">
        <f t="shared" ref="M11:M22" si="2">K11+L11</f>
        <v>6</v>
      </c>
      <c r="N11" s="259">
        <v>9</v>
      </c>
    </row>
    <row r="12" spans="1:14">
      <c r="A12" s="16"/>
      <c r="B12" s="12" t="s">
        <v>2</v>
      </c>
      <c r="C12" s="18"/>
      <c r="D12" s="13" t="s">
        <v>6</v>
      </c>
      <c r="E12" s="71">
        <v>11</v>
      </c>
      <c r="F12" s="218">
        <v>9</v>
      </c>
      <c r="G12" s="218"/>
      <c r="H12" s="220">
        <f t="shared" si="0"/>
        <v>9</v>
      </c>
      <c r="I12" s="218"/>
      <c r="J12" s="220">
        <f t="shared" si="1"/>
        <v>9</v>
      </c>
      <c r="K12" s="259">
        <v>1</v>
      </c>
      <c r="L12" s="259"/>
      <c r="M12" s="221">
        <f t="shared" si="2"/>
        <v>1</v>
      </c>
      <c r="N12" s="259"/>
    </row>
    <row r="13" spans="1:14">
      <c r="A13" s="16"/>
      <c r="B13" s="12" t="s">
        <v>1</v>
      </c>
      <c r="C13" s="17"/>
      <c r="D13" s="13" t="s">
        <v>10</v>
      </c>
      <c r="E13" s="71">
        <v>10</v>
      </c>
      <c r="F13" s="218">
        <v>2</v>
      </c>
      <c r="G13" s="218"/>
      <c r="H13" s="220">
        <f t="shared" si="0"/>
        <v>2</v>
      </c>
      <c r="I13" s="218"/>
      <c r="J13" s="220">
        <f t="shared" si="1"/>
        <v>2</v>
      </c>
      <c r="K13" s="259"/>
      <c r="L13" s="259"/>
      <c r="M13" s="221">
        <f t="shared" si="2"/>
        <v>0</v>
      </c>
      <c r="N13" s="259"/>
    </row>
    <row r="14" spans="1:14" ht="12.75" customHeight="1">
      <c r="A14" s="16"/>
      <c r="B14" s="12" t="s">
        <v>3</v>
      </c>
      <c r="C14" s="17"/>
      <c r="D14" s="13" t="s">
        <v>25</v>
      </c>
      <c r="E14" s="71">
        <v>9</v>
      </c>
      <c r="F14" s="218">
        <v>59</v>
      </c>
      <c r="G14" s="218"/>
      <c r="H14" s="220">
        <f t="shared" si="0"/>
        <v>59</v>
      </c>
      <c r="I14" s="218"/>
      <c r="J14" s="220">
        <f t="shared" si="1"/>
        <v>59</v>
      </c>
      <c r="K14" s="259">
        <v>1</v>
      </c>
      <c r="L14" s="259"/>
      <c r="M14" s="221">
        <f t="shared" si="2"/>
        <v>1</v>
      </c>
      <c r="N14" s="259"/>
    </row>
    <row r="15" spans="1:14" ht="12.75" customHeight="1">
      <c r="A15" s="16"/>
      <c r="B15" s="12" t="s">
        <v>4</v>
      </c>
      <c r="C15" s="17" t="s">
        <v>5</v>
      </c>
      <c r="D15" s="13" t="s">
        <v>22</v>
      </c>
      <c r="E15" s="71">
        <v>8</v>
      </c>
      <c r="F15" s="218">
        <v>19</v>
      </c>
      <c r="G15" s="218"/>
      <c r="H15" s="220">
        <f t="shared" si="0"/>
        <v>19</v>
      </c>
      <c r="I15" s="218"/>
      <c r="J15" s="220">
        <f t="shared" si="1"/>
        <v>19</v>
      </c>
      <c r="K15" s="259"/>
      <c r="L15" s="259"/>
      <c r="M15" s="221">
        <f t="shared" si="2"/>
        <v>0</v>
      </c>
      <c r="N15" s="259"/>
    </row>
    <row r="16" spans="1:14" ht="12.75" customHeight="1">
      <c r="A16" s="16"/>
      <c r="B16" s="12" t="s">
        <v>6</v>
      </c>
      <c r="C16" s="17"/>
      <c r="D16" s="13" t="s">
        <v>12</v>
      </c>
      <c r="E16" s="71">
        <v>7</v>
      </c>
      <c r="F16" s="218">
        <v>22</v>
      </c>
      <c r="G16" s="218"/>
      <c r="H16" s="220">
        <f t="shared" si="0"/>
        <v>22</v>
      </c>
      <c r="I16" s="218"/>
      <c r="J16" s="220">
        <f t="shared" si="1"/>
        <v>22</v>
      </c>
      <c r="K16" s="259"/>
      <c r="L16" s="259">
        <v>1</v>
      </c>
      <c r="M16" s="221">
        <f t="shared" si="2"/>
        <v>1</v>
      </c>
      <c r="N16" s="259">
        <v>1</v>
      </c>
    </row>
    <row r="17" spans="1:14" ht="12.75" customHeight="1">
      <c r="A17" s="16"/>
      <c r="B17" s="12" t="s">
        <v>7</v>
      </c>
      <c r="C17" s="18"/>
      <c r="D17" s="13" t="s">
        <v>4</v>
      </c>
      <c r="E17" s="71">
        <v>6</v>
      </c>
      <c r="F17" s="218">
        <v>33</v>
      </c>
      <c r="G17" s="218"/>
      <c r="H17" s="220">
        <f t="shared" si="0"/>
        <v>33</v>
      </c>
      <c r="I17" s="218"/>
      <c r="J17" s="220">
        <f t="shared" si="1"/>
        <v>33</v>
      </c>
      <c r="K17" s="259">
        <v>1</v>
      </c>
      <c r="L17" s="259"/>
      <c r="M17" s="221">
        <f t="shared" si="2"/>
        <v>1</v>
      </c>
      <c r="N17" s="259"/>
    </row>
    <row r="18" spans="1:14" ht="12.75" customHeight="1">
      <c r="A18" s="16"/>
      <c r="B18" s="12" t="s">
        <v>1</v>
      </c>
      <c r="C18" s="17"/>
      <c r="D18" s="13" t="s">
        <v>9</v>
      </c>
      <c r="E18" s="71">
        <v>5</v>
      </c>
      <c r="F18" s="218">
        <v>16</v>
      </c>
      <c r="G18" s="218"/>
      <c r="H18" s="220">
        <f t="shared" si="0"/>
        <v>16</v>
      </c>
      <c r="I18" s="218"/>
      <c r="J18" s="220">
        <f t="shared" si="1"/>
        <v>16</v>
      </c>
      <c r="K18" s="259">
        <v>0</v>
      </c>
      <c r="L18" s="259"/>
      <c r="M18" s="221">
        <f t="shared" si="2"/>
        <v>0</v>
      </c>
      <c r="N18" s="259"/>
    </row>
    <row r="19" spans="1:14" ht="12.75" customHeight="1">
      <c r="A19" s="16"/>
      <c r="B19" s="12"/>
      <c r="C19" s="17"/>
      <c r="D19" s="13" t="s">
        <v>12</v>
      </c>
      <c r="E19" s="71">
        <v>4</v>
      </c>
      <c r="F19" s="218">
        <v>1</v>
      </c>
      <c r="G19" s="218"/>
      <c r="H19" s="220">
        <f t="shared" si="0"/>
        <v>1</v>
      </c>
      <c r="I19" s="218"/>
      <c r="J19" s="220">
        <f t="shared" si="1"/>
        <v>1</v>
      </c>
      <c r="K19" s="259"/>
      <c r="L19" s="259"/>
      <c r="M19" s="221">
        <f t="shared" si="2"/>
        <v>0</v>
      </c>
      <c r="N19" s="259"/>
    </row>
    <row r="20" spans="1:14">
      <c r="A20" s="16"/>
      <c r="B20" s="12"/>
      <c r="C20" s="17" t="s">
        <v>1</v>
      </c>
      <c r="D20" s="9"/>
      <c r="E20" s="71">
        <v>3</v>
      </c>
      <c r="F20" s="218"/>
      <c r="G20" s="218">
        <v>1</v>
      </c>
      <c r="H20" s="220">
        <f t="shared" si="0"/>
        <v>1</v>
      </c>
      <c r="I20" s="218"/>
      <c r="J20" s="220">
        <f t="shared" si="1"/>
        <v>1</v>
      </c>
      <c r="K20" s="259"/>
      <c r="L20" s="259"/>
      <c r="M20" s="221">
        <f t="shared" si="2"/>
        <v>0</v>
      </c>
      <c r="N20" s="259"/>
    </row>
    <row r="21" spans="1:14">
      <c r="A21" s="16"/>
      <c r="B21" s="12"/>
      <c r="C21" s="17"/>
      <c r="D21" s="9"/>
      <c r="E21" s="71">
        <v>2</v>
      </c>
      <c r="F21" s="218"/>
      <c r="G21" s="218"/>
      <c r="H21" s="220">
        <f t="shared" si="0"/>
        <v>0</v>
      </c>
      <c r="I21" s="218"/>
      <c r="J21" s="220">
        <f t="shared" si="1"/>
        <v>0</v>
      </c>
      <c r="K21" s="259"/>
      <c r="L21" s="259"/>
      <c r="M21" s="221">
        <f t="shared" si="2"/>
        <v>0</v>
      </c>
      <c r="N21" s="259"/>
    </row>
    <row r="22" spans="1:14">
      <c r="A22" s="16"/>
      <c r="B22" s="14"/>
      <c r="C22" s="18"/>
      <c r="D22" s="9"/>
      <c r="E22" s="67">
        <v>1</v>
      </c>
      <c r="F22" s="218"/>
      <c r="G22" s="218">
        <v>2</v>
      </c>
      <c r="H22" s="220">
        <f t="shared" si="0"/>
        <v>2</v>
      </c>
      <c r="I22" s="218">
        <v>12</v>
      </c>
      <c r="J22" s="220">
        <f t="shared" si="1"/>
        <v>14</v>
      </c>
      <c r="K22" s="259"/>
      <c r="L22" s="259"/>
      <c r="M22" s="221">
        <f t="shared" si="2"/>
        <v>0</v>
      </c>
      <c r="N22" s="259"/>
    </row>
    <row r="23" spans="1:14" ht="12.75" customHeight="1">
      <c r="A23" s="16"/>
      <c r="B23" s="314" t="s">
        <v>18</v>
      </c>
      <c r="C23" s="315"/>
      <c r="D23" s="315"/>
      <c r="E23" s="316"/>
      <c r="F23" s="220">
        <f t="shared" ref="F23:N23" si="3">SUM(F10:F22)</f>
        <v>339</v>
      </c>
      <c r="G23" s="220">
        <f t="shared" si="3"/>
        <v>3</v>
      </c>
      <c r="H23" s="222">
        <f t="shared" si="3"/>
        <v>342</v>
      </c>
      <c r="I23" s="220">
        <f t="shared" si="3"/>
        <v>12</v>
      </c>
      <c r="J23" s="222">
        <f t="shared" si="3"/>
        <v>354</v>
      </c>
      <c r="K23" s="223">
        <f t="shared" si="3"/>
        <v>149</v>
      </c>
      <c r="L23" s="223">
        <f t="shared" si="3"/>
        <v>29</v>
      </c>
      <c r="M23" s="220">
        <f t="shared" si="3"/>
        <v>178</v>
      </c>
      <c r="N23" s="220">
        <f t="shared" si="3"/>
        <v>35</v>
      </c>
    </row>
    <row r="24" spans="1:14">
      <c r="A24" s="16"/>
      <c r="B24" s="12"/>
      <c r="C24" s="12"/>
      <c r="D24" s="15"/>
      <c r="E24" s="14">
        <v>13</v>
      </c>
      <c r="F24" s="218">
        <v>369</v>
      </c>
      <c r="G24" s="218"/>
      <c r="H24" s="220">
        <f>F24+G24</f>
        <v>369</v>
      </c>
      <c r="I24" s="218"/>
      <c r="J24" s="220">
        <f t="shared" si="1"/>
        <v>369</v>
      </c>
      <c r="K24" s="259">
        <v>109</v>
      </c>
      <c r="L24" s="259">
        <v>26</v>
      </c>
      <c r="M24" s="224">
        <f>K24+L24</f>
        <v>135</v>
      </c>
      <c r="N24" s="259">
        <v>38</v>
      </c>
    </row>
    <row r="25" spans="1:14">
      <c r="A25" s="16"/>
      <c r="B25" s="12"/>
      <c r="C25" s="12" t="s">
        <v>0</v>
      </c>
      <c r="D25" s="15"/>
      <c r="E25" s="71">
        <v>12</v>
      </c>
      <c r="F25" s="218">
        <v>14</v>
      </c>
      <c r="G25" s="218"/>
      <c r="H25" s="220">
        <f t="shared" ref="H25:H50" si="4">F25+G25</f>
        <v>14</v>
      </c>
      <c r="I25" s="218"/>
      <c r="J25" s="220">
        <f t="shared" si="1"/>
        <v>14</v>
      </c>
      <c r="K25" s="259">
        <v>1</v>
      </c>
      <c r="L25" s="259"/>
      <c r="M25" s="224">
        <f t="shared" ref="M25:M36" si="5">K25+L25</f>
        <v>1</v>
      </c>
      <c r="N25" s="259"/>
    </row>
    <row r="26" spans="1:14">
      <c r="A26" s="16"/>
      <c r="B26" s="12" t="s">
        <v>7</v>
      </c>
      <c r="C26" s="14"/>
      <c r="D26" s="15"/>
      <c r="E26" s="71">
        <v>11</v>
      </c>
      <c r="F26" s="218">
        <v>14</v>
      </c>
      <c r="G26" s="218"/>
      <c r="H26" s="220">
        <f t="shared" si="4"/>
        <v>14</v>
      </c>
      <c r="I26" s="218"/>
      <c r="J26" s="220">
        <f t="shared" si="1"/>
        <v>14</v>
      </c>
      <c r="K26" s="259">
        <v>1</v>
      </c>
      <c r="L26" s="259">
        <v>1</v>
      </c>
      <c r="M26" s="224">
        <f t="shared" si="5"/>
        <v>2</v>
      </c>
      <c r="N26" s="259">
        <v>1</v>
      </c>
    </row>
    <row r="27" spans="1:14">
      <c r="A27" s="16"/>
      <c r="B27" s="12" t="s">
        <v>8</v>
      </c>
      <c r="C27" s="12"/>
      <c r="D27" s="15" t="s">
        <v>26</v>
      </c>
      <c r="E27" s="71">
        <v>10</v>
      </c>
      <c r="F27" s="218">
        <v>3</v>
      </c>
      <c r="G27" s="218"/>
      <c r="H27" s="220">
        <f t="shared" si="4"/>
        <v>3</v>
      </c>
      <c r="I27" s="218"/>
      <c r="J27" s="220">
        <f t="shared" si="1"/>
        <v>3</v>
      </c>
      <c r="K27" s="259">
        <v>2</v>
      </c>
      <c r="L27" s="259">
        <v>1</v>
      </c>
      <c r="M27" s="224">
        <f t="shared" si="5"/>
        <v>3</v>
      </c>
      <c r="N27" s="259">
        <v>2</v>
      </c>
    </row>
    <row r="28" spans="1:14">
      <c r="A28" s="16"/>
      <c r="B28" s="12" t="s">
        <v>0</v>
      </c>
      <c r="C28" s="12"/>
      <c r="D28" s="15" t="s">
        <v>8</v>
      </c>
      <c r="E28" s="71">
        <v>9</v>
      </c>
      <c r="F28" s="218">
        <v>41</v>
      </c>
      <c r="G28" s="218"/>
      <c r="H28" s="220">
        <f t="shared" si="4"/>
        <v>41</v>
      </c>
      <c r="I28" s="218"/>
      <c r="J28" s="220">
        <f t="shared" si="1"/>
        <v>41</v>
      </c>
      <c r="K28" s="259">
        <v>1</v>
      </c>
      <c r="L28" s="259">
        <v>1</v>
      </c>
      <c r="M28" s="224">
        <f t="shared" si="5"/>
        <v>2</v>
      </c>
      <c r="N28" s="259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71">
        <v>8</v>
      </c>
      <c r="F29" s="218">
        <v>20</v>
      </c>
      <c r="G29" s="218"/>
      <c r="H29" s="220">
        <f t="shared" si="4"/>
        <v>20</v>
      </c>
      <c r="I29" s="218"/>
      <c r="J29" s="220">
        <f t="shared" si="1"/>
        <v>20</v>
      </c>
      <c r="K29" s="259"/>
      <c r="L29" s="259"/>
      <c r="M29" s="224">
        <f t="shared" si="5"/>
        <v>0</v>
      </c>
      <c r="N29" s="259"/>
    </row>
    <row r="30" spans="1:14">
      <c r="A30" s="16"/>
      <c r="B30" s="12" t="s">
        <v>4</v>
      </c>
      <c r="C30" s="12"/>
      <c r="D30" s="15" t="s">
        <v>4</v>
      </c>
      <c r="E30" s="71">
        <v>7</v>
      </c>
      <c r="F30" s="218">
        <v>18</v>
      </c>
      <c r="G30" s="218"/>
      <c r="H30" s="220">
        <f t="shared" si="4"/>
        <v>18</v>
      </c>
      <c r="I30" s="218"/>
      <c r="J30" s="220">
        <f t="shared" si="1"/>
        <v>18</v>
      </c>
      <c r="K30" s="259"/>
      <c r="L30" s="259">
        <v>2</v>
      </c>
      <c r="M30" s="224">
        <f t="shared" si="5"/>
        <v>2</v>
      </c>
      <c r="N30" s="259">
        <v>3</v>
      </c>
    </row>
    <row r="31" spans="1:14">
      <c r="A31" s="16"/>
      <c r="B31" s="12" t="s">
        <v>0</v>
      </c>
      <c r="C31" s="12"/>
      <c r="D31" s="15" t="s">
        <v>9</v>
      </c>
      <c r="E31" s="71">
        <v>6</v>
      </c>
      <c r="F31" s="218">
        <v>32</v>
      </c>
      <c r="G31" s="218"/>
      <c r="H31" s="220">
        <f t="shared" si="4"/>
        <v>32</v>
      </c>
      <c r="I31" s="218"/>
      <c r="J31" s="220">
        <f t="shared" si="1"/>
        <v>32</v>
      </c>
      <c r="K31" s="259">
        <v>1</v>
      </c>
      <c r="L31" s="259">
        <v>1</v>
      </c>
      <c r="M31" s="224">
        <f t="shared" si="5"/>
        <v>2</v>
      </c>
      <c r="N31" s="259">
        <v>2</v>
      </c>
    </row>
    <row r="32" spans="1:14">
      <c r="A32" s="16"/>
      <c r="B32" s="12" t="s">
        <v>9</v>
      </c>
      <c r="C32" s="67"/>
      <c r="D32" s="15"/>
      <c r="E32" s="71">
        <v>5</v>
      </c>
      <c r="F32" s="218">
        <v>18</v>
      </c>
      <c r="G32" s="218"/>
      <c r="H32" s="220">
        <f t="shared" si="4"/>
        <v>18</v>
      </c>
      <c r="I32" s="218"/>
      <c r="J32" s="220">
        <f t="shared" si="1"/>
        <v>18</v>
      </c>
      <c r="K32" s="259"/>
      <c r="L32" s="259"/>
      <c r="M32" s="224">
        <f t="shared" si="5"/>
        <v>0</v>
      </c>
      <c r="N32" s="259"/>
    </row>
    <row r="33" spans="1:14">
      <c r="A33" s="16"/>
      <c r="B33" s="12"/>
      <c r="C33" s="12"/>
      <c r="D33" s="15"/>
      <c r="E33" s="71">
        <v>4</v>
      </c>
      <c r="F33" s="218">
        <v>1</v>
      </c>
      <c r="G33" s="218"/>
      <c r="H33" s="220">
        <f t="shared" si="4"/>
        <v>1</v>
      </c>
      <c r="I33" s="218"/>
      <c r="J33" s="220">
        <f t="shared" si="1"/>
        <v>1</v>
      </c>
      <c r="K33" s="259"/>
      <c r="L33" s="259"/>
      <c r="M33" s="224">
        <f t="shared" si="5"/>
        <v>0</v>
      </c>
      <c r="N33" s="259"/>
    </row>
    <row r="34" spans="1:14">
      <c r="A34" s="16"/>
      <c r="B34" s="12"/>
      <c r="C34" s="12" t="s">
        <v>1</v>
      </c>
      <c r="D34" s="15"/>
      <c r="E34" s="71">
        <v>3</v>
      </c>
      <c r="F34" s="218"/>
      <c r="G34" s="218"/>
      <c r="H34" s="220">
        <f t="shared" si="4"/>
        <v>0</v>
      </c>
      <c r="I34" s="218"/>
      <c r="J34" s="220">
        <f t="shared" si="1"/>
        <v>0</v>
      </c>
      <c r="K34" s="259"/>
      <c r="L34" s="259"/>
      <c r="M34" s="224">
        <f t="shared" si="5"/>
        <v>0</v>
      </c>
      <c r="N34" s="259"/>
    </row>
    <row r="35" spans="1:14">
      <c r="A35" s="16"/>
      <c r="B35" s="12"/>
      <c r="C35" s="12"/>
      <c r="D35" s="15"/>
      <c r="E35" s="71">
        <v>2</v>
      </c>
      <c r="F35" s="218"/>
      <c r="G35" s="218"/>
      <c r="H35" s="220">
        <f t="shared" si="4"/>
        <v>0</v>
      </c>
      <c r="I35" s="218"/>
      <c r="J35" s="220">
        <f t="shared" si="1"/>
        <v>0</v>
      </c>
      <c r="K35" s="259"/>
      <c r="L35" s="259">
        <v>2</v>
      </c>
      <c r="M35" s="224">
        <f t="shared" si="5"/>
        <v>2</v>
      </c>
      <c r="N35" s="259">
        <v>2</v>
      </c>
    </row>
    <row r="36" spans="1:14">
      <c r="A36" s="16"/>
      <c r="B36" s="14"/>
      <c r="C36" s="14"/>
      <c r="D36" s="15"/>
      <c r="E36" s="67">
        <v>1</v>
      </c>
      <c r="F36" s="218"/>
      <c r="G36" s="218">
        <v>4</v>
      </c>
      <c r="H36" s="220">
        <f t="shared" si="4"/>
        <v>4</v>
      </c>
      <c r="I36" s="218">
        <v>29</v>
      </c>
      <c r="J36" s="220">
        <f t="shared" si="1"/>
        <v>33</v>
      </c>
      <c r="K36" s="259"/>
      <c r="L36" s="259">
        <v>1</v>
      </c>
      <c r="M36" s="224">
        <f t="shared" si="5"/>
        <v>1</v>
      </c>
      <c r="N36" s="259">
        <v>1</v>
      </c>
    </row>
    <row r="37" spans="1:14" ht="12.75" customHeight="1">
      <c r="A37" s="16"/>
      <c r="B37" s="314" t="s">
        <v>19</v>
      </c>
      <c r="C37" s="315"/>
      <c r="D37" s="315"/>
      <c r="E37" s="315"/>
      <c r="F37" s="223">
        <f t="shared" ref="F37:N37" si="6">SUM(F24:F36)</f>
        <v>530</v>
      </c>
      <c r="G37" s="220">
        <f t="shared" si="6"/>
        <v>4</v>
      </c>
      <c r="H37" s="225">
        <f t="shared" si="6"/>
        <v>534</v>
      </c>
      <c r="I37" s="226">
        <f t="shared" si="6"/>
        <v>29</v>
      </c>
      <c r="J37" s="222">
        <f t="shared" si="6"/>
        <v>563</v>
      </c>
      <c r="K37" s="223">
        <f t="shared" si="6"/>
        <v>115</v>
      </c>
      <c r="L37" s="220">
        <f t="shared" si="6"/>
        <v>35</v>
      </c>
      <c r="M37" s="222">
        <f t="shared" si="6"/>
        <v>150</v>
      </c>
      <c r="N37" s="223">
        <f t="shared" si="6"/>
        <v>50</v>
      </c>
    </row>
    <row r="38" spans="1:14">
      <c r="A38" s="16"/>
      <c r="B38" s="67"/>
      <c r="C38" s="67"/>
      <c r="D38" s="119"/>
      <c r="E38" s="71">
        <v>13</v>
      </c>
      <c r="F38" s="218">
        <v>2</v>
      </c>
      <c r="G38" s="218"/>
      <c r="H38" s="220">
        <f t="shared" si="4"/>
        <v>2</v>
      </c>
      <c r="I38" s="218"/>
      <c r="J38" s="220">
        <f t="shared" si="1"/>
        <v>2</v>
      </c>
      <c r="K38" s="259"/>
      <c r="L38" s="259">
        <v>1</v>
      </c>
      <c r="M38" s="224">
        <f>K38+L38</f>
        <v>1</v>
      </c>
      <c r="N38" s="259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71">
        <v>12</v>
      </c>
      <c r="F39" s="218"/>
      <c r="G39" s="218"/>
      <c r="H39" s="220">
        <f t="shared" si="4"/>
        <v>0</v>
      </c>
      <c r="I39" s="218"/>
      <c r="J39" s="220">
        <f t="shared" si="1"/>
        <v>0</v>
      </c>
      <c r="K39" s="259"/>
      <c r="L39" s="259"/>
      <c r="M39" s="224">
        <f t="shared" ref="M39:M50" si="7">K39+L39</f>
        <v>0</v>
      </c>
      <c r="N39" s="259"/>
    </row>
    <row r="40" spans="1:14">
      <c r="A40" s="16"/>
      <c r="B40" s="12" t="s">
        <v>10</v>
      </c>
      <c r="C40" s="12"/>
      <c r="D40" s="15" t="s">
        <v>10</v>
      </c>
      <c r="E40" s="71">
        <v>11</v>
      </c>
      <c r="F40" s="218"/>
      <c r="G40" s="218"/>
      <c r="H40" s="220">
        <f t="shared" si="4"/>
        <v>0</v>
      </c>
      <c r="I40" s="218"/>
      <c r="J40" s="220">
        <f t="shared" si="1"/>
        <v>0</v>
      </c>
      <c r="K40" s="259"/>
      <c r="L40" s="259"/>
      <c r="M40" s="224">
        <f t="shared" si="7"/>
        <v>0</v>
      </c>
      <c r="N40" s="259"/>
    </row>
    <row r="41" spans="1:14">
      <c r="A41" s="16"/>
      <c r="B41" s="12" t="s">
        <v>11</v>
      </c>
      <c r="C41" s="67"/>
      <c r="D41" s="15" t="s">
        <v>2</v>
      </c>
      <c r="E41" s="71">
        <v>10</v>
      </c>
      <c r="F41" s="218"/>
      <c r="G41" s="218"/>
      <c r="H41" s="220">
        <f t="shared" si="4"/>
        <v>0</v>
      </c>
      <c r="I41" s="218"/>
      <c r="J41" s="220">
        <f t="shared" si="1"/>
        <v>0</v>
      </c>
      <c r="K41" s="259"/>
      <c r="L41" s="259"/>
      <c r="M41" s="224">
        <f t="shared" si="7"/>
        <v>0</v>
      </c>
      <c r="N41" s="259"/>
    </row>
    <row r="42" spans="1:14">
      <c r="A42" s="16"/>
      <c r="B42" s="12" t="s">
        <v>4</v>
      </c>
      <c r="C42" s="12"/>
      <c r="D42" s="15" t="s">
        <v>27</v>
      </c>
      <c r="E42" s="71">
        <v>9</v>
      </c>
      <c r="F42" s="218"/>
      <c r="G42" s="218"/>
      <c r="H42" s="220">
        <f t="shared" si="4"/>
        <v>0</v>
      </c>
      <c r="I42" s="218"/>
      <c r="J42" s="220">
        <f t="shared" si="1"/>
        <v>0</v>
      </c>
      <c r="K42" s="259"/>
      <c r="L42" s="259"/>
      <c r="M42" s="224">
        <f t="shared" si="7"/>
        <v>0</v>
      </c>
      <c r="N42" s="259"/>
    </row>
    <row r="43" spans="1:14">
      <c r="A43" s="16"/>
      <c r="B43" s="12" t="s">
        <v>3</v>
      </c>
      <c r="C43" s="12" t="s">
        <v>5</v>
      </c>
      <c r="D43" s="15" t="s">
        <v>1</v>
      </c>
      <c r="E43" s="71">
        <v>8</v>
      </c>
      <c r="F43" s="218"/>
      <c r="G43" s="218"/>
      <c r="H43" s="220">
        <f t="shared" si="4"/>
        <v>0</v>
      </c>
      <c r="I43" s="218"/>
      <c r="J43" s="220">
        <f t="shared" si="1"/>
        <v>0</v>
      </c>
      <c r="K43" s="259"/>
      <c r="L43" s="259"/>
      <c r="M43" s="224">
        <f t="shared" si="7"/>
        <v>0</v>
      </c>
      <c r="N43" s="259"/>
    </row>
    <row r="44" spans="1:14">
      <c r="A44" s="16"/>
      <c r="B44" s="12" t="s">
        <v>4</v>
      </c>
      <c r="C44" s="12"/>
      <c r="D44" s="15" t="s">
        <v>26</v>
      </c>
      <c r="E44" s="71">
        <v>7</v>
      </c>
      <c r="F44" s="218"/>
      <c r="G44" s="218"/>
      <c r="H44" s="220">
        <f t="shared" si="4"/>
        <v>0</v>
      </c>
      <c r="I44" s="218"/>
      <c r="J44" s="220">
        <f t="shared" si="1"/>
        <v>0</v>
      </c>
      <c r="K44" s="259"/>
      <c r="L44" s="259"/>
      <c r="M44" s="224">
        <f t="shared" si="7"/>
        <v>0</v>
      </c>
      <c r="N44" s="259"/>
    </row>
    <row r="45" spans="1:14">
      <c r="A45" s="16"/>
      <c r="B45" s="12" t="s">
        <v>1</v>
      </c>
      <c r="C45" s="12"/>
      <c r="D45" s="15" t="s">
        <v>22</v>
      </c>
      <c r="E45" s="71">
        <v>6</v>
      </c>
      <c r="F45" s="218"/>
      <c r="G45" s="218"/>
      <c r="H45" s="220">
        <f t="shared" si="4"/>
        <v>0</v>
      </c>
      <c r="I45" s="218"/>
      <c r="J45" s="220">
        <f t="shared" si="1"/>
        <v>0</v>
      </c>
      <c r="K45" s="259"/>
      <c r="L45" s="259"/>
      <c r="M45" s="224">
        <f t="shared" si="7"/>
        <v>0</v>
      </c>
      <c r="N45" s="259"/>
    </row>
    <row r="46" spans="1:14">
      <c r="A46" s="16"/>
      <c r="B46" s="12" t="s">
        <v>12</v>
      </c>
      <c r="C46" s="67"/>
      <c r="D46" s="15" t="s">
        <v>2</v>
      </c>
      <c r="E46" s="71">
        <v>5</v>
      </c>
      <c r="F46" s="218"/>
      <c r="G46" s="218"/>
      <c r="H46" s="220">
        <f t="shared" si="4"/>
        <v>0</v>
      </c>
      <c r="I46" s="218"/>
      <c r="J46" s="220">
        <f t="shared" si="1"/>
        <v>0</v>
      </c>
      <c r="K46" s="259"/>
      <c r="L46" s="259"/>
      <c r="M46" s="224">
        <f t="shared" si="7"/>
        <v>0</v>
      </c>
      <c r="N46" s="259"/>
    </row>
    <row r="47" spans="1:14">
      <c r="A47" s="16"/>
      <c r="B47" s="12"/>
      <c r="C47" s="12"/>
      <c r="D47" s="15" t="s">
        <v>7</v>
      </c>
      <c r="E47" s="71">
        <v>4</v>
      </c>
      <c r="F47" s="218"/>
      <c r="G47" s="218"/>
      <c r="H47" s="220">
        <f t="shared" si="4"/>
        <v>0</v>
      </c>
      <c r="I47" s="218"/>
      <c r="J47" s="220">
        <f t="shared" si="1"/>
        <v>0</v>
      </c>
      <c r="K47" s="259"/>
      <c r="L47" s="259"/>
      <c r="M47" s="224">
        <f t="shared" si="7"/>
        <v>0</v>
      </c>
      <c r="N47" s="259"/>
    </row>
    <row r="48" spans="1:14">
      <c r="A48" s="16"/>
      <c r="B48" s="12"/>
      <c r="C48" s="12" t="s">
        <v>1</v>
      </c>
      <c r="D48" s="15" t="s">
        <v>1</v>
      </c>
      <c r="E48" s="71">
        <v>3</v>
      </c>
      <c r="F48" s="218"/>
      <c r="G48" s="218"/>
      <c r="H48" s="220">
        <f t="shared" si="4"/>
        <v>0</v>
      </c>
      <c r="I48" s="218"/>
      <c r="J48" s="220">
        <f t="shared" si="1"/>
        <v>0</v>
      </c>
      <c r="K48" s="259"/>
      <c r="L48" s="259"/>
      <c r="M48" s="224">
        <f t="shared" si="7"/>
        <v>0</v>
      </c>
      <c r="N48" s="259"/>
    </row>
    <row r="49" spans="1:14">
      <c r="A49" s="16"/>
      <c r="B49" s="12"/>
      <c r="C49" s="12"/>
      <c r="D49" s="15" t="s">
        <v>3</v>
      </c>
      <c r="E49" s="71">
        <v>2</v>
      </c>
      <c r="F49" s="218"/>
      <c r="G49" s="218"/>
      <c r="H49" s="220">
        <f t="shared" si="4"/>
        <v>0</v>
      </c>
      <c r="I49" s="218"/>
      <c r="J49" s="220">
        <f t="shared" si="1"/>
        <v>0</v>
      </c>
      <c r="K49" s="259"/>
      <c r="L49" s="259"/>
      <c r="M49" s="224">
        <f t="shared" si="7"/>
        <v>0</v>
      </c>
      <c r="N49" s="259"/>
    </row>
    <row r="50" spans="1:14">
      <c r="A50" s="16"/>
      <c r="B50" s="14"/>
      <c r="C50" s="15"/>
      <c r="D50" s="14"/>
      <c r="E50" s="67">
        <v>1</v>
      </c>
      <c r="F50" s="219"/>
      <c r="G50" s="219"/>
      <c r="H50" s="227">
        <f t="shared" si="4"/>
        <v>0</v>
      </c>
      <c r="I50" s="219">
        <v>4</v>
      </c>
      <c r="J50" s="227">
        <f t="shared" si="1"/>
        <v>4</v>
      </c>
      <c r="K50" s="260"/>
      <c r="L50" s="260"/>
      <c r="M50" s="228">
        <f t="shared" si="7"/>
        <v>0</v>
      </c>
      <c r="N50" s="260"/>
    </row>
    <row r="51" spans="1:14" ht="12.75" customHeight="1">
      <c r="A51" s="61"/>
      <c r="B51" s="321" t="s">
        <v>20</v>
      </c>
      <c r="C51" s="321"/>
      <c r="D51" s="321"/>
      <c r="E51" s="321"/>
      <c r="F51" s="220">
        <f t="shared" ref="F51:N51" si="8">SUM(F38:F50)</f>
        <v>2</v>
      </c>
      <c r="G51" s="220">
        <f t="shared" si="8"/>
        <v>0</v>
      </c>
      <c r="H51" s="220">
        <f t="shared" si="8"/>
        <v>2</v>
      </c>
      <c r="I51" s="220">
        <f t="shared" si="8"/>
        <v>4</v>
      </c>
      <c r="J51" s="220">
        <f t="shared" si="8"/>
        <v>6</v>
      </c>
      <c r="K51" s="220">
        <f t="shared" si="8"/>
        <v>0</v>
      </c>
      <c r="L51" s="220">
        <f t="shared" si="8"/>
        <v>1</v>
      </c>
      <c r="M51" s="220">
        <f t="shared" si="8"/>
        <v>1</v>
      </c>
      <c r="N51" s="220">
        <f t="shared" si="8"/>
        <v>1</v>
      </c>
    </row>
    <row r="52" spans="1:14">
      <c r="A52" s="61"/>
      <c r="B52" s="314" t="s">
        <v>37</v>
      </c>
      <c r="C52" s="315"/>
      <c r="D52" s="315"/>
      <c r="E52" s="316"/>
      <c r="F52" s="218"/>
      <c r="G52" s="218"/>
      <c r="H52" s="218"/>
      <c r="I52" s="218"/>
      <c r="J52" s="218"/>
      <c r="K52" s="218"/>
      <c r="L52" s="218"/>
      <c r="M52" s="218">
        <f>SUM(K52:L52)</f>
        <v>0</v>
      </c>
      <c r="N52" s="218"/>
    </row>
    <row r="53" spans="1:14" ht="12.75" customHeight="1">
      <c r="A53" s="61"/>
      <c r="B53" s="322" t="s">
        <v>40</v>
      </c>
      <c r="C53" s="322"/>
      <c r="D53" s="322"/>
      <c r="E53" s="322"/>
      <c r="F53" s="229">
        <f t="shared" ref="F53:J53" si="9">+F23+F37+F51+F52</f>
        <v>871</v>
      </c>
      <c r="G53" s="229">
        <f t="shared" si="9"/>
        <v>7</v>
      </c>
      <c r="H53" s="229">
        <f t="shared" si="9"/>
        <v>878</v>
      </c>
      <c r="I53" s="229">
        <f t="shared" si="9"/>
        <v>45</v>
      </c>
      <c r="J53" s="229">
        <f t="shared" si="9"/>
        <v>923</v>
      </c>
      <c r="K53" s="229">
        <f>+K23+K37+K51+K52</f>
        <v>264</v>
      </c>
      <c r="L53" s="229">
        <f t="shared" ref="L53:N53" si="10">+L23+L37+L51+L52</f>
        <v>65</v>
      </c>
      <c r="M53" s="229">
        <f t="shared" si="10"/>
        <v>329</v>
      </c>
      <c r="N53" s="229">
        <f t="shared" si="10"/>
        <v>86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R19" sqref="R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58</v>
      </c>
      <c r="E2" s="318">
        <v>0</v>
      </c>
      <c r="F2" s="318">
        <v>0</v>
      </c>
      <c r="G2" s="318">
        <v>0</v>
      </c>
      <c r="H2" s="318">
        <v>0</v>
      </c>
      <c r="I2" s="318">
        <v>0</v>
      </c>
      <c r="J2" s="318">
        <v>0</v>
      </c>
      <c r="K2" s="63"/>
      <c r="L2" s="63"/>
      <c r="M2" s="63"/>
      <c r="N2" s="63"/>
    </row>
    <row r="3" spans="1:14">
      <c r="A3" s="61"/>
      <c r="B3" s="62" t="s">
        <v>33</v>
      </c>
      <c r="C3" s="63"/>
      <c r="D3" s="358" t="s">
        <v>59</v>
      </c>
      <c r="E3" s="358">
        <v>0</v>
      </c>
      <c r="F3" s="358">
        <v>0</v>
      </c>
      <c r="G3" s="358">
        <v>0</v>
      </c>
      <c r="H3" s="358">
        <v>0</v>
      </c>
      <c r="I3" s="358">
        <v>0</v>
      </c>
      <c r="J3" s="358">
        <v>0</v>
      </c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9" t="s">
        <v>16</v>
      </c>
      <c r="G9" s="69" t="s">
        <v>17</v>
      </c>
      <c r="H9" s="69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118"/>
      <c r="D10" s="9"/>
      <c r="E10" s="71">
        <v>13</v>
      </c>
      <c r="F10" s="272">
        <v>169</v>
      </c>
      <c r="G10" s="272"/>
      <c r="H10" s="273">
        <v>169</v>
      </c>
      <c r="I10" s="272"/>
      <c r="J10" s="273">
        <v>169</v>
      </c>
      <c r="K10" s="277">
        <v>193</v>
      </c>
      <c r="L10" s="285">
        <v>29</v>
      </c>
      <c r="M10" s="283">
        <v>222</v>
      </c>
      <c r="N10" s="277">
        <v>41</v>
      </c>
    </row>
    <row r="11" spans="1:14">
      <c r="A11" s="16"/>
      <c r="B11" s="12" t="s">
        <v>1</v>
      </c>
      <c r="C11" s="17" t="s">
        <v>0</v>
      </c>
      <c r="D11" s="9"/>
      <c r="E11" s="71">
        <v>12</v>
      </c>
      <c r="F11" s="284">
        <v>18</v>
      </c>
      <c r="G11" s="272"/>
      <c r="H11" s="273">
        <v>18</v>
      </c>
      <c r="I11" s="272"/>
      <c r="J11" s="273">
        <v>18</v>
      </c>
      <c r="K11" s="285">
        <v>0</v>
      </c>
      <c r="L11" s="285">
        <v>0</v>
      </c>
      <c r="M11" s="283">
        <v>0</v>
      </c>
      <c r="N11" s="277">
        <v>0</v>
      </c>
    </row>
    <row r="12" spans="1:14">
      <c r="A12" s="16"/>
      <c r="B12" s="12" t="s">
        <v>2</v>
      </c>
      <c r="C12" s="18"/>
      <c r="D12" s="13" t="s">
        <v>6</v>
      </c>
      <c r="E12" s="71">
        <v>11</v>
      </c>
      <c r="F12" s="284">
        <v>6</v>
      </c>
      <c r="G12" s="272"/>
      <c r="H12" s="273">
        <v>6</v>
      </c>
      <c r="I12" s="272"/>
      <c r="J12" s="273">
        <v>6</v>
      </c>
      <c r="K12" s="285">
        <v>0</v>
      </c>
      <c r="L12" s="285">
        <v>0</v>
      </c>
      <c r="M12" s="283">
        <v>0</v>
      </c>
      <c r="N12" s="285">
        <v>0</v>
      </c>
    </row>
    <row r="13" spans="1:14">
      <c r="A13" s="16"/>
      <c r="B13" s="12" t="s">
        <v>1</v>
      </c>
      <c r="C13" s="17"/>
      <c r="D13" s="13" t="s">
        <v>10</v>
      </c>
      <c r="E13" s="71">
        <v>10</v>
      </c>
      <c r="F13" s="284">
        <v>5</v>
      </c>
      <c r="G13" s="272"/>
      <c r="H13" s="273">
        <v>5</v>
      </c>
      <c r="I13" s="272"/>
      <c r="J13" s="273">
        <v>5</v>
      </c>
      <c r="K13" s="285">
        <v>0</v>
      </c>
      <c r="L13" s="285">
        <v>0</v>
      </c>
      <c r="M13" s="283">
        <v>0</v>
      </c>
      <c r="N13" s="285">
        <v>0</v>
      </c>
    </row>
    <row r="14" spans="1:14">
      <c r="A14" s="16"/>
      <c r="B14" s="12" t="s">
        <v>3</v>
      </c>
      <c r="C14" s="17"/>
      <c r="D14" s="13" t="s">
        <v>25</v>
      </c>
      <c r="E14" s="71">
        <v>9</v>
      </c>
      <c r="F14" s="284">
        <v>2</v>
      </c>
      <c r="G14" s="272"/>
      <c r="H14" s="273">
        <v>2</v>
      </c>
      <c r="I14" s="272"/>
      <c r="J14" s="273">
        <v>2</v>
      </c>
      <c r="K14" s="285">
        <v>0</v>
      </c>
      <c r="L14" s="285">
        <v>0</v>
      </c>
      <c r="M14" s="283">
        <v>0</v>
      </c>
      <c r="N14" s="28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71">
        <v>8</v>
      </c>
      <c r="F15" s="284">
        <v>17</v>
      </c>
      <c r="G15" s="272"/>
      <c r="H15" s="273">
        <v>17</v>
      </c>
      <c r="I15" s="272"/>
      <c r="J15" s="273">
        <v>17</v>
      </c>
      <c r="K15" s="285">
        <v>0</v>
      </c>
      <c r="L15" s="285">
        <v>0</v>
      </c>
      <c r="M15" s="283">
        <v>0</v>
      </c>
      <c r="N15" s="285">
        <v>0</v>
      </c>
    </row>
    <row r="16" spans="1:14">
      <c r="A16" s="16"/>
      <c r="B16" s="12" t="s">
        <v>6</v>
      </c>
      <c r="C16" s="17"/>
      <c r="D16" s="13" t="s">
        <v>12</v>
      </c>
      <c r="E16" s="71">
        <v>7</v>
      </c>
      <c r="F16" s="284">
        <v>27</v>
      </c>
      <c r="G16" s="272"/>
      <c r="H16" s="273">
        <v>27</v>
      </c>
      <c r="I16" s="272"/>
      <c r="J16" s="273">
        <v>27</v>
      </c>
      <c r="K16" s="285">
        <v>0</v>
      </c>
      <c r="L16" s="285">
        <v>0</v>
      </c>
      <c r="M16" s="283">
        <v>0</v>
      </c>
      <c r="N16" s="285">
        <v>0</v>
      </c>
    </row>
    <row r="17" spans="1:14">
      <c r="A17" s="16"/>
      <c r="B17" s="12" t="s">
        <v>7</v>
      </c>
      <c r="C17" s="18"/>
      <c r="D17" s="13" t="s">
        <v>4</v>
      </c>
      <c r="E17" s="71">
        <v>6</v>
      </c>
      <c r="F17" s="284">
        <v>3</v>
      </c>
      <c r="G17" s="272"/>
      <c r="H17" s="273">
        <v>3</v>
      </c>
      <c r="I17" s="272"/>
      <c r="J17" s="273">
        <v>3</v>
      </c>
      <c r="K17" s="285">
        <v>0</v>
      </c>
      <c r="L17" s="285">
        <v>0</v>
      </c>
      <c r="M17" s="283">
        <v>0</v>
      </c>
      <c r="N17" s="285">
        <v>0</v>
      </c>
    </row>
    <row r="18" spans="1:14">
      <c r="A18" s="16"/>
      <c r="B18" s="12" t="s">
        <v>1</v>
      </c>
      <c r="C18" s="17"/>
      <c r="D18" s="13" t="s">
        <v>9</v>
      </c>
      <c r="E18" s="71">
        <v>5</v>
      </c>
      <c r="F18" s="284">
        <v>76</v>
      </c>
      <c r="G18" s="272"/>
      <c r="H18" s="273">
        <v>76</v>
      </c>
      <c r="I18" s="272"/>
      <c r="J18" s="273">
        <v>76</v>
      </c>
      <c r="K18" s="285">
        <v>0</v>
      </c>
      <c r="L18" s="285">
        <v>0</v>
      </c>
      <c r="M18" s="283">
        <v>0</v>
      </c>
      <c r="N18" s="285">
        <v>0</v>
      </c>
    </row>
    <row r="19" spans="1:14">
      <c r="A19" s="16"/>
      <c r="B19" s="12"/>
      <c r="C19" s="17"/>
      <c r="D19" s="13" t="s">
        <v>12</v>
      </c>
      <c r="E19" s="71">
        <v>4</v>
      </c>
      <c r="F19" s="284">
        <v>51</v>
      </c>
      <c r="G19" s="272"/>
      <c r="H19" s="273">
        <v>51</v>
      </c>
      <c r="I19" s="272"/>
      <c r="J19" s="273">
        <v>51</v>
      </c>
      <c r="K19" s="285">
        <v>1</v>
      </c>
      <c r="L19" s="285">
        <v>0</v>
      </c>
      <c r="M19" s="283">
        <v>1</v>
      </c>
      <c r="N19" s="285">
        <v>0</v>
      </c>
    </row>
    <row r="20" spans="1:14">
      <c r="A20" s="16"/>
      <c r="B20" s="12"/>
      <c r="C20" s="17" t="s">
        <v>1</v>
      </c>
      <c r="D20" s="9"/>
      <c r="E20" s="71">
        <v>3</v>
      </c>
      <c r="F20" s="284">
        <v>0</v>
      </c>
      <c r="G20" s="272">
        <v>21</v>
      </c>
      <c r="H20" s="273">
        <v>21</v>
      </c>
      <c r="I20" s="272"/>
      <c r="J20" s="273">
        <v>21</v>
      </c>
      <c r="K20" s="285">
        <v>1</v>
      </c>
      <c r="L20" s="285">
        <v>0</v>
      </c>
      <c r="M20" s="283">
        <v>1</v>
      </c>
      <c r="N20" s="285">
        <v>0</v>
      </c>
    </row>
    <row r="21" spans="1:14">
      <c r="A21" s="16"/>
      <c r="B21" s="12"/>
      <c r="C21" s="17"/>
      <c r="D21" s="9"/>
      <c r="E21" s="71">
        <v>2</v>
      </c>
      <c r="F21" s="284">
        <v>0</v>
      </c>
      <c r="G21" s="284">
        <v>65</v>
      </c>
      <c r="H21" s="273">
        <v>65</v>
      </c>
      <c r="I21" s="272"/>
      <c r="J21" s="273">
        <v>65</v>
      </c>
      <c r="K21" s="285">
        <v>1</v>
      </c>
      <c r="L21" s="285">
        <v>0</v>
      </c>
      <c r="M21" s="283">
        <v>1</v>
      </c>
      <c r="N21" s="285">
        <v>0</v>
      </c>
    </row>
    <row r="22" spans="1:14">
      <c r="A22" s="16"/>
      <c r="B22" s="14"/>
      <c r="C22" s="18"/>
      <c r="D22" s="9"/>
      <c r="E22" s="67">
        <v>1</v>
      </c>
      <c r="F22" s="284">
        <v>0</v>
      </c>
      <c r="G22" s="284">
        <v>19</v>
      </c>
      <c r="H22" s="273">
        <v>19</v>
      </c>
      <c r="I22" s="272">
        <v>24</v>
      </c>
      <c r="J22" s="273">
        <v>43</v>
      </c>
      <c r="K22" s="285">
        <v>0</v>
      </c>
      <c r="L22" s="285">
        <v>0</v>
      </c>
      <c r="M22" s="283">
        <v>0</v>
      </c>
      <c r="N22" s="285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273">
        <v>374</v>
      </c>
      <c r="G23" s="273">
        <v>105</v>
      </c>
      <c r="H23" s="280">
        <v>479</v>
      </c>
      <c r="I23" s="273">
        <v>24</v>
      </c>
      <c r="J23" s="280">
        <v>503</v>
      </c>
      <c r="K23" s="279">
        <v>196</v>
      </c>
      <c r="L23" s="279">
        <v>29</v>
      </c>
      <c r="M23" s="273">
        <v>225</v>
      </c>
      <c r="N23" s="273">
        <v>41</v>
      </c>
    </row>
    <row r="24" spans="1:14">
      <c r="A24" s="16"/>
      <c r="B24" s="12"/>
      <c r="C24" s="12"/>
      <c r="D24" s="15"/>
      <c r="E24" s="14">
        <v>13</v>
      </c>
      <c r="F24" s="284">
        <v>469</v>
      </c>
      <c r="G24" s="284"/>
      <c r="H24" s="273">
        <v>469</v>
      </c>
      <c r="I24" s="272"/>
      <c r="J24" s="273">
        <v>469</v>
      </c>
      <c r="K24" s="285">
        <v>249</v>
      </c>
      <c r="L24" s="285">
        <v>77</v>
      </c>
      <c r="M24" s="278">
        <v>326</v>
      </c>
      <c r="N24" s="285">
        <v>107</v>
      </c>
    </row>
    <row r="25" spans="1:14">
      <c r="A25" s="16"/>
      <c r="B25" s="12"/>
      <c r="C25" s="12" t="s">
        <v>0</v>
      </c>
      <c r="D25" s="15"/>
      <c r="E25" s="71">
        <v>12</v>
      </c>
      <c r="F25" s="284">
        <v>32</v>
      </c>
      <c r="G25" s="284"/>
      <c r="H25" s="273">
        <v>32</v>
      </c>
      <c r="I25" s="272"/>
      <c r="J25" s="273">
        <v>32</v>
      </c>
      <c r="K25" s="285">
        <v>1</v>
      </c>
      <c r="L25" s="285">
        <v>0</v>
      </c>
      <c r="M25" s="278">
        <v>1</v>
      </c>
      <c r="N25" s="285">
        <v>0</v>
      </c>
    </row>
    <row r="26" spans="1:14">
      <c r="A26" s="16"/>
      <c r="B26" s="12" t="s">
        <v>7</v>
      </c>
      <c r="C26" s="14"/>
      <c r="D26" s="15"/>
      <c r="E26" s="71">
        <v>11</v>
      </c>
      <c r="F26" s="284">
        <v>14</v>
      </c>
      <c r="G26" s="284"/>
      <c r="H26" s="273">
        <v>14</v>
      </c>
      <c r="I26" s="272"/>
      <c r="J26" s="273">
        <v>14</v>
      </c>
      <c r="K26" s="285">
        <v>2</v>
      </c>
      <c r="L26" s="285">
        <v>0</v>
      </c>
      <c r="M26" s="278">
        <v>2</v>
      </c>
      <c r="N26" s="285">
        <v>0</v>
      </c>
    </row>
    <row r="27" spans="1:14">
      <c r="A27" s="16"/>
      <c r="B27" s="12" t="s">
        <v>8</v>
      </c>
      <c r="C27" s="12"/>
      <c r="D27" s="15" t="s">
        <v>26</v>
      </c>
      <c r="E27" s="71">
        <v>10</v>
      </c>
      <c r="F27" s="284">
        <v>9</v>
      </c>
      <c r="G27" s="284"/>
      <c r="H27" s="273">
        <v>9</v>
      </c>
      <c r="I27" s="272"/>
      <c r="J27" s="273">
        <v>9</v>
      </c>
      <c r="K27" s="285">
        <v>0</v>
      </c>
      <c r="L27" s="285">
        <v>0</v>
      </c>
      <c r="M27" s="278">
        <v>0</v>
      </c>
      <c r="N27" s="285">
        <v>0</v>
      </c>
    </row>
    <row r="28" spans="1:14">
      <c r="A28" s="16"/>
      <c r="B28" s="12" t="s">
        <v>0</v>
      </c>
      <c r="C28" s="12"/>
      <c r="D28" s="15" t="s">
        <v>8</v>
      </c>
      <c r="E28" s="71">
        <v>9</v>
      </c>
      <c r="F28" s="284">
        <v>3</v>
      </c>
      <c r="G28" s="284"/>
      <c r="H28" s="273">
        <v>3</v>
      </c>
      <c r="I28" s="272"/>
      <c r="J28" s="273">
        <v>3</v>
      </c>
      <c r="K28" s="285">
        <v>0</v>
      </c>
      <c r="L28" s="285">
        <v>0</v>
      </c>
      <c r="M28" s="278">
        <v>0</v>
      </c>
      <c r="N28" s="28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71">
        <v>8</v>
      </c>
      <c r="F29" s="284">
        <v>16</v>
      </c>
      <c r="G29" s="284"/>
      <c r="H29" s="273">
        <v>16</v>
      </c>
      <c r="I29" s="272"/>
      <c r="J29" s="273">
        <v>16</v>
      </c>
      <c r="K29" s="285">
        <v>0</v>
      </c>
      <c r="L29" s="285">
        <v>0</v>
      </c>
      <c r="M29" s="278">
        <v>0</v>
      </c>
      <c r="N29" s="285">
        <v>0</v>
      </c>
    </row>
    <row r="30" spans="1:14">
      <c r="A30" s="16"/>
      <c r="B30" s="12" t="s">
        <v>4</v>
      </c>
      <c r="C30" s="12"/>
      <c r="D30" s="15" t="s">
        <v>4</v>
      </c>
      <c r="E30" s="71">
        <v>7</v>
      </c>
      <c r="F30" s="284">
        <v>26</v>
      </c>
      <c r="G30" s="284"/>
      <c r="H30" s="273">
        <v>26</v>
      </c>
      <c r="I30" s="272"/>
      <c r="J30" s="273">
        <v>26</v>
      </c>
      <c r="K30" s="285">
        <v>0</v>
      </c>
      <c r="L30" s="285">
        <v>0</v>
      </c>
      <c r="M30" s="278">
        <v>0</v>
      </c>
      <c r="N30" s="285">
        <v>0</v>
      </c>
    </row>
    <row r="31" spans="1:14">
      <c r="A31" s="16"/>
      <c r="B31" s="12" t="s">
        <v>0</v>
      </c>
      <c r="C31" s="12"/>
      <c r="D31" s="15" t="s">
        <v>9</v>
      </c>
      <c r="E31" s="71">
        <v>6</v>
      </c>
      <c r="F31" s="284">
        <v>5</v>
      </c>
      <c r="G31" s="284"/>
      <c r="H31" s="273">
        <v>5</v>
      </c>
      <c r="I31" s="272"/>
      <c r="J31" s="273">
        <v>5</v>
      </c>
      <c r="K31" s="285">
        <v>0</v>
      </c>
      <c r="L31" s="285">
        <v>0</v>
      </c>
      <c r="M31" s="278">
        <v>0</v>
      </c>
      <c r="N31" s="285">
        <v>0</v>
      </c>
    </row>
    <row r="32" spans="1:14">
      <c r="A32" s="16"/>
      <c r="B32" s="12" t="s">
        <v>9</v>
      </c>
      <c r="C32" s="67"/>
      <c r="D32" s="15"/>
      <c r="E32" s="71">
        <v>5</v>
      </c>
      <c r="F32" s="284">
        <v>47</v>
      </c>
      <c r="G32" s="284"/>
      <c r="H32" s="273">
        <v>47</v>
      </c>
      <c r="I32" s="272"/>
      <c r="J32" s="273">
        <v>47</v>
      </c>
      <c r="K32" s="285">
        <v>1</v>
      </c>
      <c r="L32" s="285">
        <v>0</v>
      </c>
      <c r="M32" s="278">
        <v>1</v>
      </c>
      <c r="N32" s="285">
        <v>0</v>
      </c>
    </row>
    <row r="33" spans="1:14">
      <c r="A33" s="16"/>
      <c r="B33" s="12"/>
      <c r="C33" s="12"/>
      <c r="D33" s="15"/>
      <c r="E33" s="71">
        <v>4</v>
      </c>
      <c r="F33" s="284">
        <v>57</v>
      </c>
      <c r="G33" s="284"/>
      <c r="H33" s="273">
        <v>57</v>
      </c>
      <c r="I33" s="272"/>
      <c r="J33" s="273">
        <v>57</v>
      </c>
      <c r="K33" s="285">
        <v>1</v>
      </c>
      <c r="L33" s="285">
        <v>0</v>
      </c>
      <c r="M33" s="278">
        <v>1</v>
      </c>
      <c r="N33" s="285">
        <v>0</v>
      </c>
    </row>
    <row r="34" spans="1:14">
      <c r="A34" s="16"/>
      <c r="B34" s="12"/>
      <c r="C34" s="12" t="s">
        <v>1</v>
      </c>
      <c r="D34" s="15"/>
      <c r="E34" s="71">
        <v>3</v>
      </c>
      <c r="F34" s="284">
        <v>0</v>
      </c>
      <c r="G34" s="284">
        <v>28</v>
      </c>
      <c r="H34" s="273">
        <v>28</v>
      </c>
      <c r="I34" s="272"/>
      <c r="J34" s="273">
        <v>28</v>
      </c>
      <c r="K34" s="285">
        <v>0</v>
      </c>
      <c r="L34" s="285">
        <v>0</v>
      </c>
      <c r="M34" s="278">
        <v>0</v>
      </c>
      <c r="N34" s="285">
        <v>0</v>
      </c>
    </row>
    <row r="35" spans="1:14">
      <c r="A35" s="16"/>
      <c r="B35" s="12"/>
      <c r="C35" s="12"/>
      <c r="D35" s="15"/>
      <c r="E35" s="71">
        <v>2</v>
      </c>
      <c r="F35" s="284">
        <v>0</v>
      </c>
      <c r="G35" s="284">
        <v>63</v>
      </c>
      <c r="H35" s="273">
        <v>63</v>
      </c>
      <c r="I35" s="272"/>
      <c r="J35" s="273">
        <v>63</v>
      </c>
      <c r="K35" s="285">
        <v>0</v>
      </c>
      <c r="L35" s="285">
        <v>0</v>
      </c>
      <c r="M35" s="278">
        <v>0</v>
      </c>
      <c r="N35" s="285">
        <v>0</v>
      </c>
    </row>
    <row r="36" spans="1:14">
      <c r="A36" s="16"/>
      <c r="B36" s="14"/>
      <c r="C36" s="14"/>
      <c r="D36" s="15"/>
      <c r="E36" s="67">
        <v>1</v>
      </c>
      <c r="F36" s="284">
        <v>0</v>
      </c>
      <c r="G36" s="284">
        <v>33</v>
      </c>
      <c r="H36" s="273">
        <v>33</v>
      </c>
      <c r="I36" s="272">
        <v>44</v>
      </c>
      <c r="J36" s="273">
        <v>77</v>
      </c>
      <c r="K36" s="285">
        <v>0</v>
      </c>
      <c r="L36" s="285">
        <v>2</v>
      </c>
      <c r="M36" s="278">
        <v>2</v>
      </c>
      <c r="N36" s="285">
        <v>4</v>
      </c>
    </row>
    <row r="37" spans="1:14" ht="12.75" customHeight="1">
      <c r="A37" s="16"/>
      <c r="B37" s="314" t="s">
        <v>19</v>
      </c>
      <c r="C37" s="315"/>
      <c r="D37" s="315"/>
      <c r="E37" s="315"/>
      <c r="F37" s="279">
        <v>678</v>
      </c>
      <c r="G37" s="273">
        <v>124</v>
      </c>
      <c r="H37" s="282">
        <v>802</v>
      </c>
      <c r="I37" s="281">
        <v>44</v>
      </c>
      <c r="J37" s="280">
        <v>846</v>
      </c>
      <c r="K37" s="279">
        <v>254</v>
      </c>
      <c r="L37" s="273">
        <v>79</v>
      </c>
      <c r="M37" s="280">
        <v>333</v>
      </c>
      <c r="N37" s="279">
        <v>111</v>
      </c>
    </row>
    <row r="38" spans="1:14">
      <c r="A38" s="16"/>
      <c r="B38" s="67"/>
      <c r="C38" s="67"/>
      <c r="D38" s="119"/>
      <c r="E38" s="71">
        <v>13</v>
      </c>
      <c r="F38" s="284">
        <v>1</v>
      </c>
      <c r="G38" s="284"/>
      <c r="H38" s="273">
        <v>1</v>
      </c>
      <c r="I38" s="272"/>
      <c r="J38" s="273">
        <v>1</v>
      </c>
      <c r="K38" s="285">
        <v>2</v>
      </c>
      <c r="L38" s="285">
        <v>1</v>
      </c>
      <c r="M38" s="278">
        <v>3</v>
      </c>
      <c r="N38" s="285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71">
        <v>12</v>
      </c>
      <c r="F39" s="284">
        <v>0</v>
      </c>
      <c r="G39" s="284"/>
      <c r="H39" s="273">
        <v>0</v>
      </c>
      <c r="I39" s="272"/>
      <c r="J39" s="273">
        <v>0</v>
      </c>
      <c r="K39" s="285">
        <v>0</v>
      </c>
      <c r="L39" s="285">
        <v>0</v>
      </c>
      <c r="M39" s="278">
        <v>0</v>
      </c>
      <c r="N39" s="285">
        <v>0</v>
      </c>
    </row>
    <row r="40" spans="1:14">
      <c r="A40" s="16"/>
      <c r="B40" s="12" t="s">
        <v>10</v>
      </c>
      <c r="C40" s="12"/>
      <c r="D40" s="15" t="s">
        <v>10</v>
      </c>
      <c r="E40" s="71">
        <v>11</v>
      </c>
      <c r="F40" s="284">
        <v>0</v>
      </c>
      <c r="G40" s="284"/>
      <c r="H40" s="273">
        <v>0</v>
      </c>
      <c r="I40" s="272"/>
      <c r="J40" s="273">
        <v>0</v>
      </c>
      <c r="K40" s="285">
        <v>0</v>
      </c>
      <c r="L40" s="285">
        <v>0</v>
      </c>
      <c r="M40" s="278">
        <v>0</v>
      </c>
      <c r="N40" s="285">
        <v>0</v>
      </c>
    </row>
    <row r="41" spans="1:14">
      <c r="A41" s="16"/>
      <c r="B41" s="12" t="s">
        <v>11</v>
      </c>
      <c r="C41" s="67"/>
      <c r="D41" s="15" t="s">
        <v>2</v>
      </c>
      <c r="E41" s="71">
        <v>10</v>
      </c>
      <c r="F41" s="284">
        <v>1</v>
      </c>
      <c r="G41" s="284"/>
      <c r="H41" s="273">
        <v>1</v>
      </c>
      <c r="I41" s="272"/>
      <c r="J41" s="273">
        <v>1</v>
      </c>
      <c r="K41" s="285">
        <v>0</v>
      </c>
      <c r="L41" s="285">
        <v>0</v>
      </c>
      <c r="M41" s="278">
        <v>0</v>
      </c>
      <c r="N41" s="285">
        <v>0</v>
      </c>
    </row>
    <row r="42" spans="1:14">
      <c r="A42" s="16"/>
      <c r="B42" s="12" t="s">
        <v>4</v>
      </c>
      <c r="C42" s="12"/>
      <c r="D42" s="15" t="s">
        <v>27</v>
      </c>
      <c r="E42" s="71">
        <v>9</v>
      </c>
      <c r="F42" s="284">
        <v>0</v>
      </c>
      <c r="G42" s="284"/>
      <c r="H42" s="273">
        <v>0</v>
      </c>
      <c r="I42" s="272"/>
      <c r="J42" s="273">
        <v>0</v>
      </c>
      <c r="K42" s="285">
        <v>0</v>
      </c>
      <c r="L42" s="285">
        <v>0</v>
      </c>
      <c r="M42" s="278">
        <v>0</v>
      </c>
      <c r="N42" s="28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71">
        <v>8</v>
      </c>
      <c r="F43" s="284">
        <v>0</v>
      </c>
      <c r="G43" s="284"/>
      <c r="H43" s="273">
        <v>0</v>
      </c>
      <c r="I43" s="272"/>
      <c r="J43" s="273">
        <v>0</v>
      </c>
      <c r="K43" s="285">
        <v>0</v>
      </c>
      <c r="L43" s="285">
        <v>0</v>
      </c>
      <c r="M43" s="278">
        <v>0</v>
      </c>
      <c r="N43" s="285">
        <v>0</v>
      </c>
    </row>
    <row r="44" spans="1:14">
      <c r="A44" s="16"/>
      <c r="B44" s="12" t="s">
        <v>4</v>
      </c>
      <c r="C44" s="12"/>
      <c r="D44" s="15" t="s">
        <v>26</v>
      </c>
      <c r="E44" s="71">
        <v>7</v>
      </c>
      <c r="F44" s="284">
        <v>0</v>
      </c>
      <c r="G44" s="284"/>
      <c r="H44" s="273">
        <v>0</v>
      </c>
      <c r="I44" s="272"/>
      <c r="J44" s="273">
        <v>0</v>
      </c>
      <c r="K44" s="285">
        <v>0</v>
      </c>
      <c r="L44" s="285">
        <v>0</v>
      </c>
      <c r="M44" s="278">
        <v>0</v>
      </c>
      <c r="N44" s="285">
        <v>0</v>
      </c>
    </row>
    <row r="45" spans="1:14">
      <c r="A45" s="16"/>
      <c r="B45" s="12" t="s">
        <v>1</v>
      </c>
      <c r="C45" s="12"/>
      <c r="D45" s="15" t="s">
        <v>22</v>
      </c>
      <c r="E45" s="71">
        <v>6</v>
      </c>
      <c r="F45" s="284">
        <v>0</v>
      </c>
      <c r="G45" s="284"/>
      <c r="H45" s="273">
        <v>0</v>
      </c>
      <c r="I45" s="272"/>
      <c r="J45" s="273">
        <v>0</v>
      </c>
      <c r="K45" s="285">
        <v>0</v>
      </c>
      <c r="L45" s="285">
        <v>0</v>
      </c>
      <c r="M45" s="278">
        <v>0</v>
      </c>
      <c r="N45" s="285">
        <v>0</v>
      </c>
    </row>
    <row r="46" spans="1:14">
      <c r="A46" s="16"/>
      <c r="B46" s="12" t="s">
        <v>12</v>
      </c>
      <c r="C46" s="67"/>
      <c r="D46" s="15" t="s">
        <v>2</v>
      </c>
      <c r="E46" s="71">
        <v>5</v>
      </c>
      <c r="F46" s="284">
        <v>0</v>
      </c>
      <c r="G46" s="284"/>
      <c r="H46" s="273">
        <v>0</v>
      </c>
      <c r="I46" s="272"/>
      <c r="J46" s="273">
        <v>0</v>
      </c>
      <c r="K46" s="285">
        <v>0</v>
      </c>
      <c r="L46" s="285">
        <v>0</v>
      </c>
      <c r="M46" s="278">
        <v>0</v>
      </c>
      <c r="N46" s="285">
        <v>0</v>
      </c>
    </row>
    <row r="47" spans="1:14">
      <c r="A47" s="16"/>
      <c r="B47" s="12"/>
      <c r="C47" s="12"/>
      <c r="D47" s="15" t="s">
        <v>7</v>
      </c>
      <c r="E47" s="71">
        <v>4</v>
      </c>
      <c r="F47" s="284">
        <v>0</v>
      </c>
      <c r="G47" s="284"/>
      <c r="H47" s="273">
        <v>0</v>
      </c>
      <c r="I47" s="272"/>
      <c r="J47" s="273">
        <v>0</v>
      </c>
      <c r="K47" s="285">
        <v>0</v>
      </c>
      <c r="L47" s="285">
        <v>0</v>
      </c>
      <c r="M47" s="278">
        <v>0</v>
      </c>
      <c r="N47" s="285">
        <v>0</v>
      </c>
    </row>
    <row r="48" spans="1:14">
      <c r="A48" s="16"/>
      <c r="B48" s="12"/>
      <c r="C48" s="12" t="s">
        <v>1</v>
      </c>
      <c r="D48" s="15" t="s">
        <v>1</v>
      </c>
      <c r="E48" s="71">
        <v>3</v>
      </c>
      <c r="F48" s="284">
        <v>0</v>
      </c>
      <c r="G48" s="284">
        <v>0</v>
      </c>
      <c r="H48" s="273">
        <v>0</v>
      </c>
      <c r="I48" s="272"/>
      <c r="J48" s="273">
        <v>0</v>
      </c>
      <c r="K48" s="285">
        <v>0</v>
      </c>
      <c r="L48" s="285">
        <v>0</v>
      </c>
      <c r="M48" s="278">
        <v>0</v>
      </c>
      <c r="N48" s="285">
        <v>0</v>
      </c>
    </row>
    <row r="49" spans="1:14">
      <c r="A49" s="16"/>
      <c r="B49" s="12"/>
      <c r="C49" s="12"/>
      <c r="D49" s="15" t="s">
        <v>3</v>
      </c>
      <c r="E49" s="71">
        <v>2</v>
      </c>
      <c r="F49" s="284">
        <v>0</v>
      </c>
      <c r="G49" s="284">
        <v>0</v>
      </c>
      <c r="H49" s="273">
        <v>0</v>
      </c>
      <c r="I49" s="272"/>
      <c r="J49" s="273">
        <v>0</v>
      </c>
      <c r="K49" s="285">
        <v>0</v>
      </c>
      <c r="L49" s="285">
        <v>0</v>
      </c>
      <c r="M49" s="278">
        <v>0</v>
      </c>
      <c r="N49" s="285">
        <v>0</v>
      </c>
    </row>
    <row r="50" spans="1:14">
      <c r="A50" s="16"/>
      <c r="B50" s="14"/>
      <c r="C50" s="15"/>
      <c r="D50" s="14"/>
      <c r="E50" s="67">
        <v>1</v>
      </c>
      <c r="F50" s="284">
        <v>0</v>
      </c>
      <c r="G50" s="284">
        <v>0</v>
      </c>
      <c r="H50" s="275">
        <v>0</v>
      </c>
      <c r="I50" s="276">
        <v>8</v>
      </c>
      <c r="J50" s="275">
        <v>8</v>
      </c>
      <c r="K50" s="285">
        <v>0</v>
      </c>
      <c r="L50" s="285">
        <v>0</v>
      </c>
      <c r="M50" s="274">
        <v>0</v>
      </c>
      <c r="N50" s="285">
        <v>0</v>
      </c>
    </row>
    <row r="51" spans="1:14" ht="12.75" customHeight="1">
      <c r="A51" s="61"/>
      <c r="B51" s="321" t="s">
        <v>20</v>
      </c>
      <c r="C51" s="321"/>
      <c r="D51" s="321"/>
      <c r="E51" s="321"/>
      <c r="F51" s="273">
        <v>2</v>
      </c>
      <c r="G51" s="273">
        <v>0</v>
      </c>
      <c r="H51" s="273">
        <v>2</v>
      </c>
      <c r="I51" s="273">
        <v>8</v>
      </c>
      <c r="J51" s="273">
        <v>10</v>
      </c>
      <c r="K51" s="273">
        <v>2</v>
      </c>
      <c r="L51" s="273">
        <v>1</v>
      </c>
      <c r="M51" s="273">
        <v>3</v>
      </c>
      <c r="N51" s="273">
        <v>1</v>
      </c>
    </row>
    <row r="52" spans="1:14">
      <c r="A52" s="61"/>
      <c r="B52" s="314" t="s">
        <v>37</v>
      </c>
      <c r="C52" s="315"/>
      <c r="D52" s="315"/>
      <c r="E52" s="316"/>
      <c r="F52" s="272">
        <v>0</v>
      </c>
      <c r="G52" s="272">
        <v>0</v>
      </c>
      <c r="H52" s="272">
        <v>0</v>
      </c>
      <c r="I52" s="272">
        <v>0</v>
      </c>
      <c r="J52" s="272">
        <v>0</v>
      </c>
      <c r="K52" s="285">
        <v>4</v>
      </c>
      <c r="L52" s="285">
        <v>3</v>
      </c>
      <c r="M52" s="272">
        <v>7</v>
      </c>
      <c r="N52" s="285">
        <v>6</v>
      </c>
    </row>
    <row r="53" spans="1:14" ht="12.75" customHeight="1">
      <c r="A53" s="61"/>
      <c r="B53" s="322" t="s">
        <v>40</v>
      </c>
      <c r="C53" s="322"/>
      <c r="D53" s="322"/>
      <c r="E53" s="322"/>
      <c r="F53" s="271">
        <v>1054</v>
      </c>
      <c r="G53" s="271">
        <v>229</v>
      </c>
      <c r="H53" s="271">
        <v>1283</v>
      </c>
      <c r="I53" s="271">
        <v>76</v>
      </c>
      <c r="J53" s="271">
        <v>1359</v>
      </c>
      <c r="K53" s="271">
        <v>456</v>
      </c>
      <c r="L53" s="271">
        <v>112</v>
      </c>
      <c r="M53" s="271">
        <v>568</v>
      </c>
      <c r="N53" s="271">
        <v>159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6" workbookViewId="0">
      <selection activeCell="F38" sqref="F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120" t="s">
        <v>60</v>
      </c>
      <c r="E2" s="120"/>
      <c r="F2" s="120"/>
      <c r="G2" s="120"/>
      <c r="H2" s="120"/>
      <c r="I2" s="120"/>
      <c r="J2" s="120"/>
      <c r="K2" s="63"/>
      <c r="L2" s="63"/>
      <c r="M2" s="63"/>
      <c r="N2" s="63"/>
    </row>
    <row r="3" spans="1:14">
      <c r="A3" s="61"/>
      <c r="B3" s="62" t="s">
        <v>33</v>
      </c>
      <c r="C3" s="63"/>
      <c r="D3" s="120" t="s">
        <v>61</v>
      </c>
      <c r="E3" s="120"/>
      <c r="F3" s="120"/>
      <c r="G3" s="120"/>
      <c r="H3" s="120"/>
      <c r="I3" s="120"/>
      <c r="J3" s="120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9" t="s">
        <v>16</v>
      </c>
      <c r="G9" s="69" t="s">
        <v>17</v>
      </c>
      <c r="H9" s="69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118"/>
      <c r="D10" s="9"/>
      <c r="E10" s="71">
        <v>13</v>
      </c>
      <c r="F10" s="189">
        <v>380</v>
      </c>
      <c r="G10" s="189">
        <v>0</v>
      </c>
      <c r="H10" s="190">
        <v>380</v>
      </c>
      <c r="I10" s="189">
        <v>0</v>
      </c>
      <c r="J10" s="190">
        <v>380</v>
      </c>
      <c r="K10" s="176">
        <v>266</v>
      </c>
      <c r="L10" s="176">
        <v>34</v>
      </c>
      <c r="M10" s="191">
        <v>300</v>
      </c>
      <c r="N10" s="176">
        <v>39</v>
      </c>
    </row>
    <row r="11" spans="1:14">
      <c r="A11" s="16"/>
      <c r="B11" s="12" t="s">
        <v>1</v>
      </c>
      <c r="C11" s="17" t="s">
        <v>0</v>
      </c>
      <c r="D11" s="9"/>
      <c r="E11" s="71">
        <v>12</v>
      </c>
      <c r="F11" s="189">
        <v>41</v>
      </c>
      <c r="G11" s="189">
        <v>0</v>
      </c>
      <c r="H11" s="190">
        <v>41</v>
      </c>
      <c r="I11" s="189">
        <v>0</v>
      </c>
      <c r="J11" s="190">
        <v>41</v>
      </c>
      <c r="K11" s="176">
        <v>0</v>
      </c>
      <c r="L11" s="176">
        <v>0</v>
      </c>
      <c r="M11" s="191">
        <v>0</v>
      </c>
      <c r="N11" s="176">
        <v>0</v>
      </c>
    </row>
    <row r="12" spans="1:14">
      <c r="A12" s="16"/>
      <c r="B12" s="12" t="s">
        <v>2</v>
      </c>
      <c r="C12" s="18"/>
      <c r="D12" s="13" t="s">
        <v>6</v>
      </c>
      <c r="E12" s="71">
        <v>11</v>
      </c>
      <c r="F12" s="189">
        <v>8</v>
      </c>
      <c r="G12" s="189">
        <v>0</v>
      </c>
      <c r="H12" s="190">
        <v>8</v>
      </c>
      <c r="I12" s="189">
        <v>0</v>
      </c>
      <c r="J12" s="190">
        <v>8</v>
      </c>
      <c r="K12" s="176">
        <v>0</v>
      </c>
      <c r="L12" s="176">
        <v>0</v>
      </c>
      <c r="M12" s="191">
        <v>0</v>
      </c>
      <c r="N12" s="176">
        <v>0</v>
      </c>
    </row>
    <row r="13" spans="1:14">
      <c r="A13" s="16"/>
      <c r="B13" s="12" t="s">
        <v>1</v>
      </c>
      <c r="C13" s="17"/>
      <c r="D13" s="13" t="s">
        <v>10</v>
      </c>
      <c r="E13" s="71">
        <v>10</v>
      </c>
      <c r="F13" s="189">
        <v>15</v>
      </c>
      <c r="G13" s="189">
        <v>0</v>
      </c>
      <c r="H13" s="190">
        <v>15</v>
      </c>
      <c r="I13" s="189">
        <v>0</v>
      </c>
      <c r="J13" s="190">
        <v>15</v>
      </c>
      <c r="K13" s="176">
        <v>0</v>
      </c>
      <c r="L13" s="176">
        <v>0</v>
      </c>
      <c r="M13" s="191">
        <v>0</v>
      </c>
      <c r="N13" s="176">
        <v>0</v>
      </c>
    </row>
    <row r="14" spans="1:14">
      <c r="A14" s="16"/>
      <c r="B14" s="12" t="s">
        <v>3</v>
      </c>
      <c r="C14" s="17"/>
      <c r="D14" s="13" t="s">
        <v>25</v>
      </c>
      <c r="E14" s="71">
        <v>9</v>
      </c>
      <c r="F14" s="189">
        <v>111</v>
      </c>
      <c r="G14" s="189">
        <v>0</v>
      </c>
      <c r="H14" s="190">
        <v>111</v>
      </c>
      <c r="I14" s="189">
        <v>0</v>
      </c>
      <c r="J14" s="190">
        <v>111</v>
      </c>
      <c r="K14" s="176">
        <v>1</v>
      </c>
      <c r="L14" s="176">
        <v>0</v>
      </c>
      <c r="M14" s="191">
        <v>1</v>
      </c>
      <c r="N14" s="176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71">
        <v>8</v>
      </c>
      <c r="F15" s="189">
        <v>81</v>
      </c>
      <c r="G15" s="189">
        <v>0</v>
      </c>
      <c r="H15" s="190">
        <v>81</v>
      </c>
      <c r="I15" s="189">
        <v>0</v>
      </c>
      <c r="J15" s="190">
        <v>81</v>
      </c>
      <c r="K15" s="176">
        <v>1</v>
      </c>
      <c r="L15" s="176">
        <v>0</v>
      </c>
      <c r="M15" s="191">
        <v>1</v>
      </c>
      <c r="N15" s="176">
        <v>0</v>
      </c>
    </row>
    <row r="16" spans="1:14">
      <c r="A16" s="16"/>
      <c r="B16" s="12" t="s">
        <v>6</v>
      </c>
      <c r="C16" s="17"/>
      <c r="D16" s="13" t="s">
        <v>12</v>
      </c>
      <c r="E16" s="71">
        <v>7</v>
      </c>
      <c r="F16" s="189">
        <v>34</v>
      </c>
      <c r="G16" s="189">
        <v>0</v>
      </c>
      <c r="H16" s="190">
        <v>34</v>
      </c>
      <c r="I16" s="189">
        <v>0</v>
      </c>
      <c r="J16" s="190">
        <v>34</v>
      </c>
      <c r="K16" s="176">
        <v>0</v>
      </c>
      <c r="L16" s="176">
        <v>1</v>
      </c>
      <c r="M16" s="191">
        <v>1</v>
      </c>
      <c r="N16" s="176">
        <v>2</v>
      </c>
    </row>
    <row r="17" spans="1:14">
      <c r="A17" s="16"/>
      <c r="B17" s="12" t="s">
        <v>7</v>
      </c>
      <c r="C17" s="18"/>
      <c r="D17" s="13" t="s">
        <v>4</v>
      </c>
      <c r="E17" s="71">
        <v>6</v>
      </c>
      <c r="F17" s="189">
        <v>40</v>
      </c>
      <c r="G17" s="189">
        <v>0</v>
      </c>
      <c r="H17" s="190">
        <v>40</v>
      </c>
      <c r="I17" s="189">
        <v>0</v>
      </c>
      <c r="J17" s="190">
        <v>40</v>
      </c>
      <c r="K17" s="176">
        <v>0</v>
      </c>
      <c r="L17" s="176"/>
      <c r="M17" s="191">
        <v>0</v>
      </c>
      <c r="N17" s="176"/>
    </row>
    <row r="18" spans="1:14">
      <c r="A18" s="16"/>
      <c r="B18" s="12" t="s">
        <v>1</v>
      </c>
      <c r="C18" s="17"/>
      <c r="D18" s="13" t="s">
        <v>9</v>
      </c>
      <c r="E18" s="71">
        <v>5</v>
      </c>
      <c r="F18" s="189">
        <v>97</v>
      </c>
      <c r="G18" s="189">
        <v>0</v>
      </c>
      <c r="H18" s="190">
        <v>97</v>
      </c>
      <c r="I18" s="189">
        <v>0</v>
      </c>
      <c r="J18" s="190">
        <v>97</v>
      </c>
      <c r="K18" s="176">
        <v>0</v>
      </c>
      <c r="L18" s="176"/>
      <c r="M18" s="191">
        <v>0</v>
      </c>
      <c r="N18" s="176"/>
    </row>
    <row r="19" spans="1:14">
      <c r="A19" s="16"/>
      <c r="B19" s="12"/>
      <c r="C19" s="17"/>
      <c r="D19" s="13" t="s">
        <v>12</v>
      </c>
      <c r="E19" s="71">
        <v>4</v>
      </c>
      <c r="F19" s="189">
        <v>78</v>
      </c>
      <c r="G19" s="189">
        <v>0</v>
      </c>
      <c r="H19" s="190">
        <v>78</v>
      </c>
      <c r="I19" s="189">
        <v>0</v>
      </c>
      <c r="J19" s="190">
        <v>78</v>
      </c>
      <c r="K19" s="176">
        <v>0</v>
      </c>
      <c r="L19" s="176"/>
      <c r="M19" s="191">
        <v>0</v>
      </c>
      <c r="N19" s="176"/>
    </row>
    <row r="20" spans="1:14">
      <c r="A20" s="16"/>
      <c r="B20" s="12"/>
      <c r="C20" s="17" t="s">
        <v>1</v>
      </c>
      <c r="D20" s="9"/>
      <c r="E20" s="71">
        <v>3</v>
      </c>
      <c r="F20" s="189">
        <v>0</v>
      </c>
      <c r="G20" s="189">
        <v>5</v>
      </c>
      <c r="H20" s="190">
        <v>5</v>
      </c>
      <c r="I20" s="189">
        <v>0</v>
      </c>
      <c r="J20" s="190">
        <v>5</v>
      </c>
      <c r="K20" s="176">
        <v>0</v>
      </c>
      <c r="L20" s="176"/>
      <c r="M20" s="191">
        <v>0</v>
      </c>
      <c r="N20" s="176"/>
    </row>
    <row r="21" spans="1:14">
      <c r="A21" s="16"/>
      <c r="B21" s="12"/>
      <c r="C21" s="17"/>
      <c r="D21" s="9"/>
      <c r="E21" s="71">
        <v>2</v>
      </c>
      <c r="F21" s="189">
        <v>0</v>
      </c>
      <c r="G21" s="189">
        <v>43</v>
      </c>
      <c r="H21" s="190">
        <v>43</v>
      </c>
      <c r="I21" s="189">
        <v>0</v>
      </c>
      <c r="J21" s="190">
        <v>43</v>
      </c>
      <c r="K21" s="176">
        <v>0</v>
      </c>
      <c r="L21" s="176"/>
      <c r="M21" s="191">
        <v>0</v>
      </c>
      <c r="N21" s="176"/>
    </row>
    <row r="22" spans="1:14">
      <c r="A22" s="16"/>
      <c r="B22" s="14"/>
      <c r="C22" s="18"/>
      <c r="D22" s="9"/>
      <c r="E22" s="67">
        <v>1</v>
      </c>
      <c r="F22" s="189">
        <v>0</v>
      </c>
      <c r="G22" s="189">
        <v>13</v>
      </c>
      <c r="H22" s="190">
        <v>13</v>
      </c>
      <c r="I22" s="189">
        <v>34</v>
      </c>
      <c r="J22" s="190">
        <v>47</v>
      </c>
      <c r="K22" s="176">
        <v>0</v>
      </c>
      <c r="L22" s="176"/>
      <c r="M22" s="191">
        <v>0</v>
      </c>
      <c r="N22" s="176"/>
    </row>
    <row r="23" spans="1:14" ht="12.75" customHeight="1">
      <c r="A23" s="16"/>
      <c r="B23" s="314" t="s">
        <v>18</v>
      </c>
      <c r="C23" s="315"/>
      <c r="D23" s="315"/>
      <c r="E23" s="316"/>
      <c r="F23" s="190">
        <v>885</v>
      </c>
      <c r="G23" s="190">
        <v>61</v>
      </c>
      <c r="H23" s="222">
        <v>946</v>
      </c>
      <c r="I23" s="190">
        <v>34</v>
      </c>
      <c r="J23" s="222">
        <v>980</v>
      </c>
      <c r="K23" s="192">
        <v>268</v>
      </c>
      <c r="L23" s="192">
        <v>35</v>
      </c>
      <c r="M23" s="190">
        <v>303</v>
      </c>
      <c r="N23" s="190">
        <v>41</v>
      </c>
    </row>
    <row r="24" spans="1:14">
      <c r="A24" s="16"/>
      <c r="B24" s="12"/>
      <c r="C24" s="12"/>
      <c r="D24" s="15"/>
      <c r="E24" s="14">
        <v>13</v>
      </c>
      <c r="F24" s="189">
        <v>824</v>
      </c>
      <c r="G24" s="189">
        <v>0</v>
      </c>
      <c r="H24" s="190">
        <v>824</v>
      </c>
      <c r="I24" s="189">
        <v>0</v>
      </c>
      <c r="J24" s="190">
        <v>824</v>
      </c>
      <c r="K24" s="176">
        <v>321</v>
      </c>
      <c r="L24" s="176">
        <v>47</v>
      </c>
      <c r="M24" s="193">
        <v>368</v>
      </c>
      <c r="N24" s="176">
        <v>60</v>
      </c>
    </row>
    <row r="25" spans="1:14">
      <c r="A25" s="16"/>
      <c r="B25" s="12"/>
      <c r="C25" s="12" t="s">
        <v>0</v>
      </c>
      <c r="D25" s="15"/>
      <c r="E25" s="71">
        <v>12</v>
      </c>
      <c r="F25" s="189">
        <v>62</v>
      </c>
      <c r="G25" s="189">
        <v>0</v>
      </c>
      <c r="H25" s="190">
        <v>62</v>
      </c>
      <c r="I25" s="189">
        <v>0</v>
      </c>
      <c r="J25" s="190">
        <v>62</v>
      </c>
      <c r="K25" s="176">
        <v>1</v>
      </c>
      <c r="L25" s="176">
        <v>0</v>
      </c>
      <c r="M25" s="193">
        <v>1</v>
      </c>
      <c r="N25" s="176">
        <v>0</v>
      </c>
    </row>
    <row r="26" spans="1:14">
      <c r="A26" s="16"/>
      <c r="B26" s="12" t="s">
        <v>7</v>
      </c>
      <c r="C26" s="14"/>
      <c r="D26" s="15"/>
      <c r="E26" s="71">
        <v>11</v>
      </c>
      <c r="F26" s="189">
        <v>19</v>
      </c>
      <c r="G26" s="189">
        <v>0</v>
      </c>
      <c r="H26" s="190">
        <v>19</v>
      </c>
      <c r="I26" s="189">
        <v>0</v>
      </c>
      <c r="J26" s="190">
        <v>19</v>
      </c>
      <c r="K26" s="176">
        <v>1</v>
      </c>
      <c r="L26" s="176">
        <v>0</v>
      </c>
      <c r="M26" s="193">
        <v>1</v>
      </c>
      <c r="N26" s="176">
        <v>0</v>
      </c>
    </row>
    <row r="27" spans="1:14">
      <c r="A27" s="16"/>
      <c r="B27" s="12" t="s">
        <v>8</v>
      </c>
      <c r="C27" s="12"/>
      <c r="D27" s="15" t="s">
        <v>26</v>
      </c>
      <c r="E27" s="71">
        <v>10</v>
      </c>
      <c r="F27" s="189">
        <v>38</v>
      </c>
      <c r="G27" s="189">
        <v>0</v>
      </c>
      <c r="H27" s="190">
        <v>38</v>
      </c>
      <c r="I27" s="189">
        <v>0</v>
      </c>
      <c r="J27" s="190">
        <v>38</v>
      </c>
      <c r="K27" s="176">
        <v>2</v>
      </c>
      <c r="L27" s="176">
        <v>0</v>
      </c>
      <c r="M27" s="193">
        <v>2</v>
      </c>
      <c r="N27" s="176">
        <v>0</v>
      </c>
    </row>
    <row r="28" spans="1:14">
      <c r="A28" s="16"/>
      <c r="B28" s="12" t="s">
        <v>0</v>
      </c>
      <c r="C28" s="12"/>
      <c r="D28" s="15" t="s">
        <v>8</v>
      </c>
      <c r="E28" s="71">
        <v>9</v>
      </c>
      <c r="F28" s="189">
        <v>102</v>
      </c>
      <c r="G28" s="189">
        <v>0</v>
      </c>
      <c r="H28" s="190">
        <v>102</v>
      </c>
      <c r="I28" s="189">
        <v>0</v>
      </c>
      <c r="J28" s="190">
        <v>102</v>
      </c>
      <c r="K28" s="176">
        <v>0</v>
      </c>
      <c r="L28" s="176">
        <v>0</v>
      </c>
      <c r="M28" s="193">
        <v>0</v>
      </c>
      <c r="N28" s="176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71">
        <v>8</v>
      </c>
      <c r="F29" s="189">
        <v>41</v>
      </c>
      <c r="G29" s="189">
        <v>0</v>
      </c>
      <c r="H29" s="190">
        <v>41</v>
      </c>
      <c r="I29" s="189">
        <v>0</v>
      </c>
      <c r="J29" s="190">
        <v>41</v>
      </c>
      <c r="K29" s="176">
        <v>1</v>
      </c>
      <c r="L29" s="176">
        <v>1</v>
      </c>
      <c r="M29" s="193">
        <v>2</v>
      </c>
      <c r="N29" s="176">
        <v>1</v>
      </c>
    </row>
    <row r="30" spans="1:14">
      <c r="A30" s="16"/>
      <c r="B30" s="12" t="s">
        <v>4</v>
      </c>
      <c r="C30" s="12"/>
      <c r="D30" s="15" t="s">
        <v>4</v>
      </c>
      <c r="E30" s="71">
        <v>7</v>
      </c>
      <c r="F30" s="189">
        <v>32</v>
      </c>
      <c r="G30" s="189">
        <v>0</v>
      </c>
      <c r="H30" s="190">
        <v>32</v>
      </c>
      <c r="I30" s="189">
        <v>0</v>
      </c>
      <c r="J30" s="190">
        <v>32</v>
      </c>
      <c r="K30" s="176">
        <v>2</v>
      </c>
      <c r="L30" s="176">
        <v>1</v>
      </c>
      <c r="M30" s="193">
        <v>3</v>
      </c>
      <c r="N30" s="176">
        <v>1</v>
      </c>
    </row>
    <row r="31" spans="1:14">
      <c r="A31" s="16"/>
      <c r="B31" s="12" t="s">
        <v>0</v>
      </c>
      <c r="C31" s="12"/>
      <c r="D31" s="15" t="s">
        <v>9</v>
      </c>
      <c r="E31" s="71">
        <v>6</v>
      </c>
      <c r="F31" s="189">
        <v>36</v>
      </c>
      <c r="G31" s="189">
        <v>0</v>
      </c>
      <c r="H31" s="190">
        <v>36</v>
      </c>
      <c r="I31" s="189">
        <v>0</v>
      </c>
      <c r="J31" s="190">
        <v>36</v>
      </c>
      <c r="K31" s="176">
        <v>0</v>
      </c>
      <c r="L31" s="176">
        <v>0</v>
      </c>
      <c r="M31" s="193">
        <v>0</v>
      </c>
      <c r="N31" s="176">
        <v>0</v>
      </c>
    </row>
    <row r="32" spans="1:14">
      <c r="A32" s="16"/>
      <c r="B32" s="12" t="s">
        <v>9</v>
      </c>
      <c r="C32" s="67"/>
      <c r="D32" s="15"/>
      <c r="E32" s="71">
        <v>5</v>
      </c>
      <c r="F32" s="189">
        <v>72</v>
      </c>
      <c r="G32" s="189">
        <v>0</v>
      </c>
      <c r="H32" s="190">
        <v>72</v>
      </c>
      <c r="I32" s="189">
        <v>0</v>
      </c>
      <c r="J32" s="190">
        <v>72</v>
      </c>
      <c r="K32" s="176">
        <v>1</v>
      </c>
      <c r="L32" s="176">
        <v>1</v>
      </c>
      <c r="M32" s="193">
        <v>2</v>
      </c>
      <c r="N32" s="176">
        <v>1</v>
      </c>
    </row>
    <row r="33" spans="1:14">
      <c r="A33" s="16"/>
      <c r="B33" s="12"/>
      <c r="C33" s="12"/>
      <c r="D33" s="15"/>
      <c r="E33" s="71">
        <v>4</v>
      </c>
      <c r="F33" s="189">
        <v>76</v>
      </c>
      <c r="G33" s="189">
        <v>0</v>
      </c>
      <c r="H33" s="190">
        <v>76</v>
      </c>
      <c r="I33" s="189">
        <v>0</v>
      </c>
      <c r="J33" s="190">
        <v>76</v>
      </c>
      <c r="K33" s="176">
        <v>0</v>
      </c>
      <c r="L33" s="176">
        <v>0</v>
      </c>
      <c r="M33" s="193">
        <v>0</v>
      </c>
      <c r="N33" s="176">
        <v>0</v>
      </c>
    </row>
    <row r="34" spans="1:14">
      <c r="A34" s="16"/>
      <c r="B34" s="12"/>
      <c r="C34" s="12" t="s">
        <v>1</v>
      </c>
      <c r="D34" s="15"/>
      <c r="E34" s="71">
        <v>3</v>
      </c>
      <c r="F34" s="189">
        <v>0</v>
      </c>
      <c r="G34" s="189">
        <v>17</v>
      </c>
      <c r="H34" s="190">
        <v>17</v>
      </c>
      <c r="I34" s="189">
        <v>0</v>
      </c>
      <c r="J34" s="190">
        <v>17</v>
      </c>
      <c r="K34" s="176">
        <v>1</v>
      </c>
      <c r="L34" s="176">
        <v>0</v>
      </c>
      <c r="M34" s="193">
        <v>1</v>
      </c>
      <c r="N34" s="176">
        <v>0</v>
      </c>
    </row>
    <row r="35" spans="1:14">
      <c r="A35" s="16"/>
      <c r="B35" s="12"/>
      <c r="C35" s="12"/>
      <c r="D35" s="15"/>
      <c r="E35" s="71">
        <v>2</v>
      </c>
      <c r="F35" s="189">
        <v>0</v>
      </c>
      <c r="G35" s="189">
        <v>53</v>
      </c>
      <c r="H35" s="190">
        <v>53</v>
      </c>
      <c r="I35" s="189">
        <v>0</v>
      </c>
      <c r="J35" s="190">
        <v>53</v>
      </c>
      <c r="K35" s="176">
        <v>0</v>
      </c>
      <c r="L35" s="176">
        <v>0</v>
      </c>
      <c r="M35" s="193">
        <v>0</v>
      </c>
      <c r="N35" s="176">
        <v>0</v>
      </c>
    </row>
    <row r="36" spans="1:14">
      <c r="A36" s="16"/>
      <c r="B36" s="14"/>
      <c r="C36" s="14"/>
      <c r="D36" s="15"/>
      <c r="E36" s="67">
        <v>1</v>
      </c>
      <c r="F36" s="189">
        <v>0</v>
      </c>
      <c r="G36" s="189">
        <v>34</v>
      </c>
      <c r="H36" s="190">
        <v>34</v>
      </c>
      <c r="I36" s="189">
        <v>66</v>
      </c>
      <c r="J36" s="190">
        <v>100</v>
      </c>
      <c r="K36" s="176">
        <v>1</v>
      </c>
      <c r="L36" s="176">
        <v>1</v>
      </c>
      <c r="M36" s="193">
        <v>2</v>
      </c>
      <c r="N36" s="176">
        <v>1</v>
      </c>
    </row>
    <row r="37" spans="1:14" ht="12.75" customHeight="1">
      <c r="A37" s="16"/>
      <c r="B37" s="314" t="s">
        <v>19</v>
      </c>
      <c r="C37" s="315"/>
      <c r="D37" s="315"/>
      <c r="E37" s="315"/>
      <c r="F37" s="192">
        <v>1302</v>
      </c>
      <c r="G37" s="190">
        <v>104</v>
      </c>
      <c r="H37" s="194">
        <v>1406</v>
      </c>
      <c r="I37" s="195">
        <v>66</v>
      </c>
      <c r="J37" s="222">
        <v>1472</v>
      </c>
      <c r="K37" s="192">
        <v>331</v>
      </c>
      <c r="L37" s="190">
        <v>51</v>
      </c>
      <c r="M37" s="222">
        <v>382</v>
      </c>
      <c r="N37" s="192">
        <v>64</v>
      </c>
    </row>
    <row r="38" spans="1:14">
      <c r="A38" s="16"/>
      <c r="B38" s="67"/>
      <c r="C38" s="67"/>
      <c r="D38" s="119"/>
      <c r="E38" s="71">
        <v>13</v>
      </c>
      <c r="F38" s="189">
        <v>12</v>
      </c>
      <c r="G38" s="189">
        <v>0</v>
      </c>
      <c r="H38" s="190">
        <v>12</v>
      </c>
      <c r="I38" s="189">
        <v>0</v>
      </c>
      <c r="J38" s="190">
        <v>12</v>
      </c>
      <c r="K38" s="176">
        <v>1</v>
      </c>
      <c r="L38" s="176"/>
      <c r="M38" s="193">
        <v>1</v>
      </c>
      <c r="N38" s="176"/>
    </row>
    <row r="39" spans="1:14">
      <c r="A39" s="16"/>
      <c r="B39" s="12" t="s">
        <v>1</v>
      </c>
      <c r="C39" s="12" t="s">
        <v>0</v>
      </c>
      <c r="D39" s="15" t="s">
        <v>21</v>
      </c>
      <c r="E39" s="71">
        <v>12</v>
      </c>
      <c r="F39" s="189">
        <v>1</v>
      </c>
      <c r="G39" s="189">
        <v>0</v>
      </c>
      <c r="H39" s="190">
        <v>1</v>
      </c>
      <c r="I39" s="189">
        <v>0</v>
      </c>
      <c r="J39" s="190">
        <v>1</v>
      </c>
      <c r="K39" s="176">
        <v>1</v>
      </c>
      <c r="L39" s="176"/>
      <c r="M39" s="193">
        <v>1</v>
      </c>
      <c r="N39" s="176"/>
    </row>
    <row r="40" spans="1:14">
      <c r="A40" s="16"/>
      <c r="B40" s="12" t="s">
        <v>10</v>
      </c>
      <c r="C40" s="12"/>
      <c r="D40" s="15" t="s">
        <v>10</v>
      </c>
      <c r="E40" s="71">
        <v>11</v>
      </c>
      <c r="F40" s="189">
        <v>0</v>
      </c>
      <c r="G40" s="189">
        <v>0</v>
      </c>
      <c r="H40" s="190">
        <v>0</v>
      </c>
      <c r="I40" s="189">
        <v>0</v>
      </c>
      <c r="J40" s="190">
        <v>0</v>
      </c>
      <c r="K40" s="176">
        <v>0</v>
      </c>
      <c r="L40" s="176"/>
      <c r="M40" s="193">
        <v>0</v>
      </c>
      <c r="N40" s="176"/>
    </row>
    <row r="41" spans="1:14">
      <c r="A41" s="16"/>
      <c r="B41" s="12" t="s">
        <v>11</v>
      </c>
      <c r="C41" s="67"/>
      <c r="D41" s="15" t="s">
        <v>2</v>
      </c>
      <c r="E41" s="71">
        <v>10</v>
      </c>
      <c r="F41" s="189">
        <v>0</v>
      </c>
      <c r="G41" s="189">
        <v>0</v>
      </c>
      <c r="H41" s="190">
        <v>0</v>
      </c>
      <c r="I41" s="189">
        <v>0</v>
      </c>
      <c r="J41" s="190">
        <v>0</v>
      </c>
      <c r="K41" s="176">
        <v>0</v>
      </c>
      <c r="L41" s="176"/>
      <c r="M41" s="193">
        <v>0</v>
      </c>
      <c r="N41" s="176"/>
    </row>
    <row r="42" spans="1:14">
      <c r="A42" s="16"/>
      <c r="B42" s="12" t="s">
        <v>4</v>
      </c>
      <c r="C42" s="12"/>
      <c r="D42" s="15" t="s">
        <v>27</v>
      </c>
      <c r="E42" s="71">
        <v>9</v>
      </c>
      <c r="F42" s="189">
        <v>0</v>
      </c>
      <c r="G42" s="189">
        <v>0</v>
      </c>
      <c r="H42" s="190">
        <v>0</v>
      </c>
      <c r="I42" s="189">
        <v>0</v>
      </c>
      <c r="J42" s="190">
        <v>0</v>
      </c>
      <c r="K42" s="176">
        <v>0</v>
      </c>
      <c r="L42" s="176"/>
      <c r="M42" s="193">
        <v>0</v>
      </c>
      <c r="N42" s="176"/>
    </row>
    <row r="43" spans="1:14">
      <c r="A43" s="16"/>
      <c r="B43" s="12" t="s">
        <v>3</v>
      </c>
      <c r="C43" s="12" t="s">
        <v>5</v>
      </c>
      <c r="D43" s="15" t="s">
        <v>1</v>
      </c>
      <c r="E43" s="71">
        <v>8</v>
      </c>
      <c r="F43" s="189">
        <v>0</v>
      </c>
      <c r="G43" s="189">
        <v>0</v>
      </c>
      <c r="H43" s="190">
        <v>0</v>
      </c>
      <c r="I43" s="189">
        <v>0</v>
      </c>
      <c r="J43" s="190">
        <v>0</v>
      </c>
      <c r="K43" s="176">
        <v>0</v>
      </c>
      <c r="L43" s="176"/>
      <c r="M43" s="193">
        <v>0</v>
      </c>
      <c r="N43" s="176"/>
    </row>
    <row r="44" spans="1:14">
      <c r="A44" s="16"/>
      <c r="B44" s="12" t="s">
        <v>4</v>
      </c>
      <c r="C44" s="12"/>
      <c r="D44" s="15" t="s">
        <v>26</v>
      </c>
      <c r="E44" s="71">
        <v>7</v>
      </c>
      <c r="F44" s="189">
        <v>0</v>
      </c>
      <c r="G44" s="189">
        <v>0</v>
      </c>
      <c r="H44" s="190">
        <v>0</v>
      </c>
      <c r="I44" s="189">
        <v>0</v>
      </c>
      <c r="J44" s="190">
        <v>0</v>
      </c>
      <c r="K44" s="176">
        <v>0</v>
      </c>
      <c r="L44" s="176"/>
      <c r="M44" s="193">
        <v>0</v>
      </c>
      <c r="N44" s="176"/>
    </row>
    <row r="45" spans="1:14">
      <c r="A45" s="16"/>
      <c r="B45" s="12" t="s">
        <v>1</v>
      </c>
      <c r="C45" s="12"/>
      <c r="D45" s="15" t="s">
        <v>22</v>
      </c>
      <c r="E45" s="71">
        <v>6</v>
      </c>
      <c r="F45" s="189">
        <v>0</v>
      </c>
      <c r="G45" s="189">
        <v>0</v>
      </c>
      <c r="H45" s="190">
        <v>0</v>
      </c>
      <c r="I45" s="189">
        <v>0</v>
      </c>
      <c r="J45" s="190">
        <v>0</v>
      </c>
      <c r="K45" s="176">
        <v>0</v>
      </c>
      <c r="L45" s="176"/>
      <c r="M45" s="193">
        <v>0</v>
      </c>
      <c r="N45" s="176"/>
    </row>
    <row r="46" spans="1:14">
      <c r="A46" s="16"/>
      <c r="B46" s="12" t="s">
        <v>12</v>
      </c>
      <c r="C46" s="67"/>
      <c r="D46" s="15" t="s">
        <v>2</v>
      </c>
      <c r="E46" s="71">
        <v>5</v>
      </c>
      <c r="F46" s="189">
        <v>0</v>
      </c>
      <c r="G46" s="189">
        <v>0</v>
      </c>
      <c r="H46" s="190">
        <v>0</v>
      </c>
      <c r="I46" s="189">
        <v>0</v>
      </c>
      <c r="J46" s="190">
        <v>0</v>
      </c>
      <c r="K46" s="176">
        <v>1</v>
      </c>
      <c r="L46" s="176"/>
      <c r="M46" s="193">
        <v>1</v>
      </c>
      <c r="N46" s="176"/>
    </row>
    <row r="47" spans="1:14">
      <c r="A47" s="16"/>
      <c r="B47" s="12"/>
      <c r="C47" s="12"/>
      <c r="D47" s="15" t="s">
        <v>7</v>
      </c>
      <c r="E47" s="71">
        <v>4</v>
      </c>
      <c r="F47" s="189">
        <v>0</v>
      </c>
      <c r="G47" s="189">
        <v>0</v>
      </c>
      <c r="H47" s="190">
        <v>0</v>
      </c>
      <c r="I47" s="189">
        <v>0</v>
      </c>
      <c r="J47" s="190">
        <v>0</v>
      </c>
      <c r="K47" s="176">
        <v>0</v>
      </c>
      <c r="L47" s="176"/>
      <c r="M47" s="193">
        <v>0</v>
      </c>
      <c r="N47" s="176"/>
    </row>
    <row r="48" spans="1:14">
      <c r="A48" s="16"/>
      <c r="B48" s="12"/>
      <c r="C48" s="12" t="s">
        <v>1</v>
      </c>
      <c r="D48" s="15" t="s">
        <v>1</v>
      </c>
      <c r="E48" s="71">
        <v>3</v>
      </c>
      <c r="F48" s="189">
        <v>0</v>
      </c>
      <c r="G48" s="189">
        <v>0</v>
      </c>
      <c r="H48" s="190">
        <v>0</v>
      </c>
      <c r="I48" s="189">
        <v>0</v>
      </c>
      <c r="J48" s="190">
        <v>0</v>
      </c>
      <c r="K48" s="176">
        <v>0</v>
      </c>
      <c r="L48" s="176"/>
      <c r="M48" s="193">
        <v>0</v>
      </c>
      <c r="N48" s="176"/>
    </row>
    <row r="49" spans="1:14">
      <c r="A49" s="16"/>
      <c r="B49" s="12"/>
      <c r="C49" s="12"/>
      <c r="D49" s="15" t="s">
        <v>3</v>
      </c>
      <c r="E49" s="71">
        <v>2</v>
      </c>
      <c r="F49" s="189">
        <v>0</v>
      </c>
      <c r="G49" s="189">
        <v>0</v>
      </c>
      <c r="H49" s="190">
        <v>0</v>
      </c>
      <c r="I49" s="189">
        <v>0</v>
      </c>
      <c r="J49" s="190">
        <v>0</v>
      </c>
      <c r="K49" s="176">
        <v>0</v>
      </c>
      <c r="L49" s="176"/>
      <c r="M49" s="193">
        <v>0</v>
      </c>
      <c r="N49" s="176"/>
    </row>
    <row r="50" spans="1:14">
      <c r="A50" s="16"/>
      <c r="B50" s="14"/>
      <c r="C50" s="15"/>
      <c r="D50" s="14"/>
      <c r="E50" s="67">
        <v>1</v>
      </c>
      <c r="F50" s="177">
        <v>0</v>
      </c>
      <c r="G50" s="177">
        <v>0</v>
      </c>
      <c r="H50" s="196">
        <v>0</v>
      </c>
      <c r="I50" s="177">
        <v>13</v>
      </c>
      <c r="J50" s="196">
        <v>13</v>
      </c>
      <c r="K50" s="178">
        <v>0</v>
      </c>
      <c r="L50" s="178"/>
      <c r="M50" s="197">
        <v>0</v>
      </c>
      <c r="N50" s="178"/>
    </row>
    <row r="51" spans="1:14" ht="12.75" customHeight="1">
      <c r="A51" s="61"/>
      <c r="B51" s="321" t="s">
        <v>20</v>
      </c>
      <c r="C51" s="321"/>
      <c r="D51" s="321"/>
      <c r="E51" s="321"/>
      <c r="F51" s="190">
        <v>13</v>
      </c>
      <c r="G51" s="190">
        <v>0</v>
      </c>
      <c r="H51" s="190">
        <v>13</v>
      </c>
      <c r="I51" s="190">
        <v>13</v>
      </c>
      <c r="J51" s="190">
        <v>26</v>
      </c>
      <c r="K51" s="190">
        <v>3</v>
      </c>
      <c r="L51" s="190">
        <v>0</v>
      </c>
      <c r="M51" s="190">
        <v>3</v>
      </c>
      <c r="N51" s="190">
        <v>0</v>
      </c>
    </row>
    <row r="52" spans="1:14">
      <c r="A52" s="61"/>
      <c r="B52" s="314" t="s">
        <v>37</v>
      </c>
      <c r="C52" s="315"/>
      <c r="D52" s="315"/>
      <c r="E52" s="316"/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L52" s="189">
        <v>3</v>
      </c>
      <c r="M52" s="189">
        <v>3</v>
      </c>
      <c r="N52" s="189">
        <v>6</v>
      </c>
    </row>
    <row r="53" spans="1:14" ht="12.75" customHeight="1">
      <c r="A53" s="61"/>
      <c r="B53" s="322" t="s">
        <v>40</v>
      </c>
      <c r="C53" s="322"/>
      <c r="D53" s="322"/>
      <c r="E53" s="322"/>
      <c r="F53" s="198">
        <v>2200</v>
      </c>
      <c r="G53" s="198">
        <v>165</v>
      </c>
      <c r="H53" s="198">
        <v>2365</v>
      </c>
      <c r="I53" s="198">
        <v>113</v>
      </c>
      <c r="J53" s="198">
        <v>2478</v>
      </c>
      <c r="K53" s="198">
        <v>602</v>
      </c>
      <c r="L53" s="198">
        <v>89</v>
      </c>
      <c r="M53" s="198">
        <v>691</v>
      </c>
      <c r="N53" s="198">
        <v>111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7"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5" sqref="R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62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63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9" t="s">
        <v>16</v>
      </c>
      <c r="G9" s="69" t="s">
        <v>17</v>
      </c>
      <c r="H9" s="69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118"/>
      <c r="D10" s="9"/>
      <c r="E10" s="71">
        <v>13</v>
      </c>
      <c r="F10" s="218">
        <v>258</v>
      </c>
      <c r="G10" s="218">
        <v>7</v>
      </c>
      <c r="H10" s="220">
        <f>F10+G10</f>
        <v>265</v>
      </c>
      <c r="I10" s="218"/>
      <c r="J10" s="220">
        <f>H10+I10</f>
        <v>265</v>
      </c>
      <c r="K10" s="125">
        <v>318</v>
      </c>
      <c r="L10" s="125">
        <v>34</v>
      </c>
      <c r="M10" s="221">
        <f>K10+L10</f>
        <v>352</v>
      </c>
      <c r="N10" s="125">
        <v>38</v>
      </c>
    </row>
    <row r="11" spans="1:14">
      <c r="A11" s="16"/>
      <c r="B11" s="12" t="s">
        <v>1</v>
      </c>
      <c r="C11" s="17" t="s">
        <v>0</v>
      </c>
      <c r="D11" s="9"/>
      <c r="E11" s="71">
        <v>12</v>
      </c>
      <c r="F11" s="218">
        <v>11</v>
      </c>
      <c r="G11" s="218"/>
      <c r="H11" s="220">
        <f t="shared" ref="H11:H22" si="0">F11+G11</f>
        <v>11</v>
      </c>
      <c r="I11" s="218"/>
      <c r="J11" s="220">
        <f t="shared" ref="J11:J50" si="1">H11+I11</f>
        <v>11</v>
      </c>
      <c r="K11" s="125">
        <v>2</v>
      </c>
      <c r="L11" s="125"/>
      <c r="M11" s="221">
        <f t="shared" ref="M11:M22" si="2">K11+L11</f>
        <v>2</v>
      </c>
      <c r="N11" s="125"/>
    </row>
    <row r="12" spans="1:14">
      <c r="A12" s="16"/>
      <c r="B12" s="12" t="s">
        <v>2</v>
      </c>
      <c r="C12" s="18"/>
      <c r="D12" s="13" t="s">
        <v>6</v>
      </c>
      <c r="E12" s="71">
        <v>11</v>
      </c>
      <c r="F12" s="218">
        <v>2</v>
      </c>
      <c r="G12" s="218"/>
      <c r="H12" s="220">
        <f t="shared" si="0"/>
        <v>2</v>
      </c>
      <c r="I12" s="218"/>
      <c r="J12" s="220">
        <f t="shared" si="1"/>
        <v>2</v>
      </c>
      <c r="K12" s="125"/>
      <c r="L12" s="125"/>
      <c r="M12" s="221">
        <f t="shared" si="2"/>
        <v>0</v>
      </c>
      <c r="N12" s="125"/>
    </row>
    <row r="13" spans="1:14">
      <c r="A13" s="16"/>
      <c r="B13" s="12" t="s">
        <v>1</v>
      </c>
      <c r="C13" s="17"/>
      <c r="D13" s="13" t="s">
        <v>10</v>
      </c>
      <c r="E13" s="71">
        <v>10</v>
      </c>
      <c r="F13" s="218">
        <v>13</v>
      </c>
      <c r="G13" s="218"/>
      <c r="H13" s="220">
        <f t="shared" si="0"/>
        <v>13</v>
      </c>
      <c r="I13" s="218"/>
      <c r="J13" s="220">
        <f t="shared" si="1"/>
        <v>13</v>
      </c>
      <c r="K13" s="125"/>
      <c r="L13" s="125"/>
      <c r="M13" s="221">
        <f t="shared" si="2"/>
        <v>0</v>
      </c>
      <c r="N13" s="125"/>
    </row>
    <row r="14" spans="1:14">
      <c r="A14" s="16"/>
      <c r="B14" s="12" t="s">
        <v>3</v>
      </c>
      <c r="C14" s="17"/>
      <c r="D14" s="13" t="s">
        <v>25</v>
      </c>
      <c r="E14" s="71">
        <v>9</v>
      </c>
      <c r="F14" s="218">
        <v>2</v>
      </c>
      <c r="G14" s="218"/>
      <c r="H14" s="220">
        <f t="shared" si="0"/>
        <v>2</v>
      </c>
      <c r="I14" s="218"/>
      <c r="J14" s="220">
        <f t="shared" si="1"/>
        <v>2</v>
      </c>
      <c r="K14" s="125"/>
      <c r="L14" s="125"/>
      <c r="M14" s="221">
        <f t="shared" si="2"/>
        <v>0</v>
      </c>
      <c r="N14" s="125"/>
    </row>
    <row r="15" spans="1:14">
      <c r="A15" s="16"/>
      <c r="B15" s="12" t="s">
        <v>4</v>
      </c>
      <c r="C15" s="17" t="s">
        <v>5</v>
      </c>
      <c r="D15" s="13" t="s">
        <v>22</v>
      </c>
      <c r="E15" s="71">
        <v>8</v>
      </c>
      <c r="F15" s="218">
        <v>23</v>
      </c>
      <c r="G15" s="218"/>
      <c r="H15" s="220">
        <f t="shared" si="0"/>
        <v>23</v>
      </c>
      <c r="I15" s="218"/>
      <c r="J15" s="220">
        <f t="shared" si="1"/>
        <v>23</v>
      </c>
      <c r="K15" s="125"/>
      <c r="L15" s="125"/>
      <c r="M15" s="221">
        <f t="shared" si="2"/>
        <v>0</v>
      </c>
      <c r="N15" s="125"/>
    </row>
    <row r="16" spans="1:14">
      <c r="A16" s="16"/>
      <c r="B16" s="12" t="s">
        <v>6</v>
      </c>
      <c r="C16" s="17"/>
      <c r="D16" s="13" t="s">
        <v>12</v>
      </c>
      <c r="E16" s="71">
        <v>7</v>
      </c>
      <c r="F16" s="218">
        <v>3</v>
      </c>
      <c r="G16" s="218"/>
      <c r="H16" s="220">
        <f t="shared" si="0"/>
        <v>3</v>
      </c>
      <c r="I16" s="218"/>
      <c r="J16" s="220">
        <f t="shared" si="1"/>
        <v>3</v>
      </c>
      <c r="K16" s="125"/>
      <c r="L16" s="125"/>
      <c r="M16" s="221">
        <f t="shared" si="2"/>
        <v>0</v>
      </c>
      <c r="N16" s="125"/>
    </row>
    <row r="17" spans="1:14">
      <c r="A17" s="16"/>
      <c r="B17" s="12" t="s">
        <v>7</v>
      </c>
      <c r="C17" s="18"/>
      <c r="D17" s="13" t="s">
        <v>4</v>
      </c>
      <c r="E17" s="71">
        <v>6</v>
      </c>
      <c r="F17" s="218">
        <v>2</v>
      </c>
      <c r="G17" s="218"/>
      <c r="H17" s="220">
        <f t="shared" si="0"/>
        <v>2</v>
      </c>
      <c r="I17" s="218"/>
      <c r="J17" s="220">
        <f t="shared" si="1"/>
        <v>2</v>
      </c>
      <c r="K17" s="125"/>
      <c r="L17" s="125"/>
      <c r="M17" s="221">
        <f t="shared" si="2"/>
        <v>0</v>
      </c>
      <c r="N17" s="125"/>
    </row>
    <row r="18" spans="1:14">
      <c r="A18" s="16"/>
      <c r="B18" s="12" t="s">
        <v>1</v>
      </c>
      <c r="C18" s="17"/>
      <c r="D18" s="13" t="s">
        <v>9</v>
      </c>
      <c r="E18" s="71">
        <v>5</v>
      </c>
      <c r="F18" s="218">
        <v>30</v>
      </c>
      <c r="G18" s="218"/>
      <c r="H18" s="220">
        <f t="shared" si="0"/>
        <v>30</v>
      </c>
      <c r="I18" s="218"/>
      <c r="J18" s="220">
        <f t="shared" si="1"/>
        <v>30</v>
      </c>
      <c r="K18" s="125">
        <v>1</v>
      </c>
      <c r="L18" s="125"/>
      <c r="M18" s="221">
        <f t="shared" si="2"/>
        <v>1</v>
      </c>
      <c r="N18" s="125"/>
    </row>
    <row r="19" spans="1:14">
      <c r="A19" s="16"/>
      <c r="B19" s="12"/>
      <c r="C19" s="17"/>
      <c r="D19" s="13" t="s">
        <v>12</v>
      </c>
      <c r="E19" s="71">
        <v>4</v>
      </c>
      <c r="F19" s="218">
        <v>26</v>
      </c>
      <c r="G19" s="218"/>
      <c r="H19" s="220">
        <f t="shared" si="0"/>
        <v>26</v>
      </c>
      <c r="I19" s="218"/>
      <c r="J19" s="220">
        <f t="shared" si="1"/>
        <v>26</v>
      </c>
      <c r="K19" s="125">
        <v>1</v>
      </c>
      <c r="L19" s="125"/>
      <c r="M19" s="221">
        <f t="shared" si="2"/>
        <v>1</v>
      </c>
      <c r="N19" s="125"/>
    </row>
    <row r="20" spans="1:14">
      <c r="A20" s="16"/>
      <c r="B20" s="12"/>
      <c r="C20" s="17" t="s">
        <v>1</v>
      </c>
      <c r="D20" s="9"/>
      <c r="E20" s="71">
        <v>3</v>
      </c>
      <c r="F20" s="218">
        <v>1</v>
      </c>
      <c r="G20" s="218">
        <v>18</v>
      </c>
      <c r="H20" s="220">
        <f t="shared" si="0"/>
        <v>19</v>
      </c>
      <c r="I20" s="218"/>
      <c r="J20" s="220">
        <f t="shared" si="1"/>
        <v>19</v>
      </c>
      <c r="K20" s="125"/>
      <c r="L20" s="125"/>
      <c r="M20" s="221">
        <f t="shared" si="2"/>
        <v>0</v>
      </c>
      <c r="N20" s="125"/>
    </row>
    <row r="21" spans="1:14">
      <c r="A21" s="16"/>
      <c r="B21" s="12"/>
      <c r="C21" s="17"/>
      <c r="D21" s="9"/>
      <c r="E21" s="71">
        <v>2</v>
      </c>
      <c r="F21" s="218"/>
      <c r="G21" s="218">
        <v>44</v>
      </c>
      <c r="H21" s="220">
        <f t="shared" si="0"/>
        <v>44</v>
      </c>
      <c r="I21" s="218"/>
      <c r="J21" s="220">
        <f t="shared" si="1"/>
        <v>44</v>
      </c>
      <c r="K21" s="125"/>
      <c r="L21" s="125"/>
      <c r="M21" s="221">
        <f t="shared" si="2"/>
        <v>0</v>
      </c>
      <c r="N21" s="125"/>
    </row>
    <row r="22" spans="1:14">
      <c r="A22" s="16"/>
      <c r="B22" s="14"/>
      <c r="C22" s="18"/>
      <c r="D22" s="9"/>
      <c r="E22" s="67">
        <v>1</v>
      </c>
      <c r="F22" s="218"/>
      <c r="G22" s="218">
        <v>14</v>
      </c>
      <c r="H22" s="220">
        <f t="shared" si="0"/>
        <v>14</v>
      </c>
      <c r="I22" s="218">
        <v>24</v>
      </c>
      <c r="J22" s="220">
        <f t="shared" si="1"/>
        <v>38</v>
      </c>
      <c r="K22" s="125"/>
      <c r="L22" s="125"/>
      <c r="M22" s="221">
        <f t="shared" si="2"/>
        <v>0</v>
      </c>
      <c r="N22" s="125"/>
    </row>
    <row r="23" spans="1:14" ht="12.75" customHeight="1">
      <c r="A23" s="16"/>
      <c r="B23" s="314" t="s">
        <v>18</v>
      </c>
      <c r="C23" s="315"/>
      <c r="D23" s="315"/>
      <c r="E23" s="316"/>
      <c r="F23" s="220">
        <f t="shared" ref="F23:N23" si="3">SUM(F10:F22)</f>
        <v>371</v>
      </c>
      <c r="G23" s="220">
        <f t="shared" si="3"/>
        <v>83</v>
      </c>
      <c r="H23" s="222">
        <f t="shared" si="3"/>
        <v>454</v>
      </c>
      <c r="I23" s="220">
        <f t="shared" si="3"/>
        <v>24</v>
      </c>
      <c r="J23" s="222">
        <f t="shared" si="3"/>
        <v>478</v>
      </c>
      <c r="K23" s="223">
        <f t="shared" si="3"/>
        <v>322</v>
      </c>
      <c r="L23" s="223">
        <f t="shared" si="3"/>
        <v>34</v>
      </c>
      <c r="M23" s="220">
        <f t="shared" si="3"/>
        <v>356</v>
      </c>
      <c r="N23" s="220">
        <f t="shared" si="3"/>
        <v>38</v>
      </c>
    </row>
    <row r="24" spans="1:14">
      <c r="A24" s="16"/>
      <c r="B24" s="12"/>
      <c r="C24" s="12"/>
      <c r="D24" s="15"/>
      <c r="E24" s="14">
        <v>13</v>
      </c>
      <c r="F24" s="218">
        <v>288</v>
      </c>
      <c r="G24" s="218">
        <v>40</v>
      </c>
      <c r="H24" s="220">
        <f>F24+G24</f>
        <v>328</v>
      </c>
      <c r="I24" s="218"/>
      <c r="J24" s="220">
        <f t="shared" si="1"/>
        <v>328</v>
      </c>
      <c r="K24" s="125">
        <v>279</v>
      </c>
      <c r="L24" s="125">
        <v>34</v>
      </c>
      <c r="M24" s="224">
        <f>K24+L24</f>
        <v>313</v>
      </c>
      <c r="N24" s="125">
        <v>48</v>
      </c>
    </row>
    <row r="25" spans="1:14">
      <c r="A25" s="16"/>
      <c r="B25" s="12"/>
      <c r="C25" s="12" t="s">
        <v>0</v>
      </c>
      <c r="D25" s="15"/>
      <c r="E25" s="71">
        <v>12</v>
      </c>
      <c r="F25" s="218">
        <v>15</v>
      </c>
      <c r="G25" s="218"/>
      <c r="H25" s="220">
        <f t="shared" ref="H25:H50" si="4">F25+G25</f>
        <v>15</v>
      </c>
      <c r="I25" s="218"/>
      <c r="J25" s="220">
        <f t="shared" si="1"/>
        <v>15</v>
      </c>
      <c r="K25" s="125"/>
      <c r="L25" s="125"/>
      <c r="M25" s="224">
        <f t="shared" ref="M25:M36" si="5">K25+L25</f>
        <v>0</v>
      </c>
      <c r="N25" s="125"/>
    </row>
    <row r="26" spans="1:14">
      <c r="A26" s="16"/>
      <c r="B26" s="12" t="s">
        <v>7</v>
      </c>
      <c r="C26" s="14"/>
      <c r="D26" s="15"/>
      <c r="E26" s="71">
        <v>11</v>
      </c>
      <c r="F26" s="218">
        <v>15</v>
      </c>
      <c r="G26" s="218"/>
      <c r="H26" s="220">
        <f t="shared" si="4"/>
        <v>15</v>
      </c>
      <c r="I26" s="218"/>
      <c r="J26" s="220">
        <f t="shared" si="1"/>
        <v>15</v>
      </c>
      <c r="K26" s="125">
        <v>1</v>
      </c>
      <c r="L26" s="125"/>
      <c r="M26" s="224">
        <f t="shared" si="5"/>
        <v>1</v>
      </c>
      <c r="N26" s="125"/>
    </row>
    <row r="27" spans="1:14">
      <c r="A27" s="16"/>
      <c r="B27" s="12" t="s">
        <v>8</v>
      </c>
      <c r="C27" s="12"/>
      <c r="D27" s="15" t="s">
        <v>26</v>
      </c>
      <c r="E27" s="71">
        <v>10</v>
      </c>
      <c r="F27" s="218">
        <v>16</v>
      </c>
      <c r="G27" s="218"/>
      <c r="H27" s="220">
        <f t="shared" si="4"/>
        <v>16</v>
      </c>
      <c r="I27" s="218"/>
      <c r="J27" s="220">
        <f t="shared" si="1"/>
        <v>16</v>
      </c>
      <c r="K27" s="125"/>
      <c r="L27" s="125"/>
      <c r="M27" s="224">
        <f t="shared" si="5"/>
        <v>0</v>
      </c>
      <c r="N27" s="125"/>
    </row>
    <row r="28" spans="1:14">
      <c r="A28" s="16"/>
      <c r="B28" s="12" t="s">
        <v>0</v>
      </c>
      <c r="C28" s="12"/>
      <c r="D28" s="15" t="s">
        <v>8</v>
      </c>
      <c r="E28" s="71">
        <v>9</v>
      </c>
      <c r="F28" s="218">
        <v>12</v>
      </c>
      <c r="G28" s="218"/>
      <c r="H28" s="220">
        <f t="shared" si="4"/>
        <v>12</v>
      </c>
      <c r="I28" s="218"/>
      <c r="J28" s="220">
        <f t="shared" si="1"/>
        <v>12</v>
      </c>
      <c r="K28" s="125"/>
      <c r="L28" s="125"/>
      <c r="M28" s="224">
        <f t="shared" si="5"/>
        <v>0</v>
      </c>
      <c r="N28" s="125"/>
    </row>
    <row r="29" spans="1:14">
      <c r="A29" s="16"/>
      <c r="B29" s="12" t="s">
        <v>2</v>
      </c>
      <c r="C29" s="12" t="s">
        <v>5</v>
      </c>
      <c r="D29" s="15" t="s">
        <v>27</v>
      </c>
      <c r="E29" s="71">
        <v>8</v>
      </c>
      <c r="F29" s="218">
        <v>14</v>
      </c>
      <c r="G29" s="218"/>
      <c r="H29" s="220">
        <f t="shared" si="4"/>
        <v>14</v>
      </c>
      <c r="I29" s="218"/>
      <c r="J29" s="220">
        <f t="shared" si="1"/>
        <v>14</v>
      </c>
      <c r="K29" s="125"/>
      <c r="L29" s="125"/>
      <c r="M29" s="224">
        <f t="shared" si="5"/>
        <v>0</v>
      </c>
      <c r="N29" s="125"/>
    </row>
    <row r="30" spans="1:14">
      <c r="A30" s="16"/>
      <c r="B30" s="12" t="s">
        <v>4</v>
      </c>
      <c r="C30" s="12"/>
      <c r="D30" s="15" t="s">
        <v>4</v>
      </c>
      <c r="E30" s="71">
        <v>7</v>
      </c>
      <c r="F30" s="218">
        <v>16</v>
      </c>
      <c r="G30" s="218"/>
      <c r="H30" s="220">
        <f t="shared" si="4"/>
        <v>16</v>
      </c>
      <c r="I30" s="218"/>
      <c r="J30" s="220">
        <f t="shared" si="1"/>
        <v>16</v>
      </c>
      <c r="K30" s="125"/>
      <c r="L30" s="125">
        <v>1</v>
      </c>
      <c r="M30" s="224">
        <f t="shared" si="5"/>
        <v>1</v>
      </c>
      <c r="N30" s="125">
        <v>1</v>
      </c>
    </row>
    <row r="31" spans="1:14">
      <c r="A31" s="16"/>
      <c r="B31" s="12" t="s">
        <v>0</v>
      </c>
      <c r="C31" s="12"/>
      <c r="D31" s="15" t="s">
        <v>9</v>
      </c>
      <c r="E31" s="71">
        <v>6</v>
      </c>
      <c r="F31" s="218">
        <v>4</v>
      </c>
      <c r="G31" s="218"/>
      <c r="H31" s="220">
        <f t="shared" si="4"/>
        <v>4</v>
      </c>
      <c r="I31" s="218"/>
      <c r="J31" s="220">
        <f t="shared" si="1"/>
        <v>4</v>
      </c>
      <c r="K31" s="125"/>
      <c r="L31" s="125"/>
      <c r="M31" s="224">
        <f t="shared" si="5"/>
        <v>0</v>
      </c>
      <c r="N31" s="125"/>
    </row>
    <row r="32" spans="1:14">
      <c r="A32" s="16"/>
      <c r="B32" s="12" t="s">
        <v>9</v>
      </c>
      <c r="C32" s="67"/>
      <c r="D32" s="15"/>
      <c r="E32" s="71">
        <v>5</v>
      </c>
      <c r="F32" s="218">
        <v>43</v>
      </c>
      <c r="G32" s="218"/>
      <c r="H32" s="220">
        <f t="shared" si="4"/>
        <v>43</v>
      </c>
      <c r="I32" s="218"/>
      <c r="J32" s="220">
        <f t="shared" si="1"/>
        <v>43</v>
      </c>
      <c r="K32" s="125"/>
      <c r="L32" s="125"/>
      <c r="M32" s="224">
        <f t="shared" si="5"/>
        <v>0</v>
      </c>
      <c r="N32" s="125"/>
    </row>
    <row r="33" spans="1:14">
      <c r="A33" s="16"/>
      <c r="B33" s="12"/>
      <c r="C33" s="12"/>
      <c r="D33" s="15"/>
      <c r="E33" s="71">
        <v>4</v>
      </c>
      <c r="F33" s="218">
        <v>53</v>
      </c>
      <c r="G33" s="218"/>
      <c r="H33" s="220">
        <f t="shared" si="4"/>
        <v>53</v>
      </c>
      <c r="I33" s="218"/>
      <c r="J33" s="220">
        <f t="shared" si="1"/>
        <v>53</v>
      </c>
      <c r="K33" s="125">
        <v>1</v>
      </c>
      <c r="L33" s="125"/>
      <c r="M33" s="224">
        <f t="shared" si="5"/>
        <v>1</v>
      </c>
      <c r="N33" s="125"/>
    </row>
    <row r="34" spans="1:14">
      <c r="A34" s="16"/>
      <c r="B34" s="12"/>
      <c r="C34" s="12" t="s">
        <v>1</v>
      </c>
      <c r="D34" s="15"/>
      <c r="E34" s="71">
        <v>3</v>
      </c>
      <c r="F34" s="218">
        <v>5</v>
      </c>
      <c r="G34" s="218">
        <v>9</v>
      </c>
      <c r="H34" s="220">
        <f t="shared" si="4"/>
        <v>14</v>
      </c>
      <c r="I34" s="218"/>
      <c r="J34" s="220">
        <f t="shared" si="1"/>
        <v>14</v>
      </c>
      <c r="K34" s="125"/>
      <c r="L34" s="125"/>
      <c r="M34" s="224">
        <f t="shared" si="5"/>
        <v>0</v>
      </c>
      <c r="N34" s="125"/>
    </row>
    <row r="35" spans="1:14">
      <c r="A35" s="16"/>
      <c r="B35" s="12"/>
      <c r="C35" s="12"/>
      <c r="D35" s="15"/>
      <c r="E35" s="71">
        <v>2</v>
      </c>
      <c r="F35" s="218"/>
      <c r="G35" s="218">
        <v>45</v>
      </c>
      <c r="H35" s="220">
        <f t="shared" si="4"/>
        <v>45</v>
      </c>
      <c r="I35" s="218"/>
      <c r="J35" s="220">
        <f t="shared" si="1"/>
        <v>45</v>
      </c>
      <c r="K35" s="125"/>
      <c r="L35" s="125"/>
      <c r="M35" s="224">
        <f t="shared" si="5"/>
        <v>0</v>
      </c>
      <c r="N35" s="125"/>
    </row>
    <row r="36" spans="1:14">
      <c r="A36" s="16"/>
      <c r="B36" s="14"/>
      <c r="C36" s="14"/>
      <c r="D36" s="15"/>
      <c r="E36" s="67">
        <v>1</v>
      </c>
      <c r="F36" s="218"/>
      <c r="G36" s="218">
        <v>20</v>
      </c>
      <c r="H36" s="220">
        <f t="shared" si="4"/>
        <v>20</v>
      </c>
      <c r="I36" s="218">
        <v>36</v>
      </c>
      <c r="J36" s="220">
        <f t="shared" si="1"/>
        <v>56</v>
      </c>
      <c r="K36" s="125"/>
      <c r="L36" s="125"/>
      <c r="M36" s="224">
        <f t="shared" si="5"/>
        <v>0</v>
      </c>
      <c r="N36" s="125"/>
    </row>
    <row r="37" spans="1:14" ht="12.75" customHeight="1">
      <c r="A37" s="16"/>
      <c r="B37" s="314" t="s">
        <v>19</v>
      </c>
      <c r="C37" s="315"/>
      <c r="D37" s="315"/>
      <c r="E37" s="315"/>
      <c r="F37" s="223">
        <f t="shared" ref="F37:N37" si="6">SUM(F24:F36)</f>
        <v>481</v>
      </c>
      <c r="G37" s="220">
        <f t="shared" si="6"/>
        <v>114</v>
      </c>
      <c r="H37" s="225">
        <f t="shared" si="6"/>
        <v>595</v>
      </c>
      <c r="I37" s="226">
        <f t="shared" si="6"/>
        <v>36</v>
      </c>
      <c r="J37" s="222">
        <f t="shared" si="6"/>
        <v>631</v>
      </c>
      <c r="K37" s="223">
        <f t="shared" si="6"/>
        <v>281</v>
      </c>
      <c r="L37" s="220">
        <f t="shared" si="6"/>
        <v>35</v>
      </c>
      <c r="M37" s="222">
        <f t="shared" si="6"/>
        <v>316</v>
      </c>
      <c r="N37" s="223">
        <f t="shared" si="6"/>
        <v>49</v>
      </c>
    </row>
    <row r="38" spans="1:14">
      <c r="A38" s="16"/>
      <c r="B38" s="67"/>
      <c r="C38" s="67"/>
      <c r="D38" s="119"/>
      <c r="E38" s="71">
        <v>13</v>
      </c>
      <c r="F38" s="218">
        <v>2</v>
      </c>
      <c r="G38" s="218"/>
      <c r="H38" s="220">
        <f t="shared" si="4"/>
        <v>2</v>
      </c>
      <c r="I38" s="218"/>
      <c r="J38" s="220">
        <f t="shared" si="1"/>
        <v>2</v>
      </c>
      <c r="K38" s="125">
        <v>1</v>
      </c>
      <c r="L38" s="125"/>
      <c r="M38" s="224">
        <f>K38+L38</f>
        <v>1</v>
      </c>
      <c r="N38" s="125"/>
    </row>
    <row r="39" spans="1:14">
      <c r="A39" s="16"/>
      <c r="B39" s="12" t="s">
        <v>1</v>
      </c>
      <c r="C39" s="12" t="s">
        <v>0</v>
      </c>
      <c r="D39" s="15" t="s">
        <v>21</v>
      </c>
      <c r="E39" s="71">
        <v>12</v>
      </c>
      <c r="F39" s="218"/>
      <c r="G39" s="218"/>
      <c r="H39" s="220">
        <f t="shared" si="4"/>
        <v>0</v>
      </c>
      <c r="I39" s="218"/>
      <c r="J39" s="220">
        <f t="shared" si="1"/>
        <v>0</v>
      </c>
      <c r="K39" s="125"/>
      <c r="L39" s="125"/>
      <c r="M39" s="224">
        <f t="shared" ref="M39:M50" si="7">K39+L39</f>
        <v>0</v>
      </c>
      <c r="N39" s="125"/>
    </row>
    <row r="40" spans="1:14">
      <c r="A40" s="16"/>
      <c r="B40" s="12" t="s">
        <v>10</v>
      </c>
      <c r="C40" s="12"/>
      <c r="D40" s="15" t="s">
        <v>10</v>
      </c>
      <c r="E40" s="71">
        <v>11</v>
      </c>
      <c r="F40" s="218">
        <v>1</v>
      </c>
      <c r="G40" s="218"/>
      <c r="H40" s="220">
        <f t="shared" si="4"/>
        <v>1</v>
      </c>
      <c r="I40" s="218"/>
      <c r="J40" s="220">
        <f t="shared" si="1"/>
        <v>1</v>
      </c>
      <c r="K40" s="125"/>
      <c r="L40" s="125"/>
      <c r="M40" s="224">
        <f t="shared" si="7"/>
        <v>0</v>
      </c>
      <c r="N40" s="125"/>
    </row>
    <row r="41" spans="1:14">
      <c r="A41" s="16"/>
      <c r="B41" s="12" t="s">
        <v>11</v>
      </c>
      <c r="C41" s="67"/>
      <c r="D41" s="15" t="s">
        <v>2</v>
      </c>
      <c r="E41" s="71">
        <v>10</v>
      </c>
      <c r="F41" s="218"/>
      <c r="G41" s="218"/>
      <c r="H41" s="220">
        <f t="shared" si="4"/>
        <v>0</v>
      </c>
      <c r="I41" s="218"/>
      <c r="J41" s="220">
        <f t="shared" si="1"/>
        <v>0</v>
      </c>
      <c r="K41" s="125"/>
      <c r="L41" s="125"/>
      <c r="M41" s="224">
        <f t="shared" si="7"/>
        <v>0</v>
      </c>
      <c r="N41" s="125"/>
    </row>
    <row r="42" spans="1:14">
      <c r="A42" s="16"/>
      <c r="B42" s="12" t="s">
        <v>4</v>
      </c>
      <c r="C42" s="12"/>
      <c r="D42" s="15" t="s">
        <v>27</v>
      </c>
      <c r="E42" s="71">
        <v>9</v>
      </c>
      <c r="F42" s="218"/>
      <c r="G42" s="218"/>
      <c r="H42" s="220">
        <f t="shared" si="4"/>
        <v>0</v>
      </c>
      <c r="I42" s="218"/>
      <c r="J42" s="220">
        <f t="shared" si="1"/>
        <v>0</v>
      </c>
      <c r="K42" s="125"/>
      <c r="L42" s="125"/>
      <c r="M42" s="224">
        <f t="shared" si="7"/>
        <v>0</v>
      </c>
      <c r="N42" s="125"/>
    </row>
    <row r="43" spans="1:14">
      <c r="A43" s="16"/>
      <c r="B43" s="12" t="s">
        <v>3</v>
      </c>
      <c r="C43" s="12" t="s">
        <v>5</v>
      </c>
      <c r="D43" s="15" t="s">
        <v>1</v>
      </c>
      <c r="E43" s="71">
        <v>8</v>
      </c>
      <c r="F43" s="218"/>
      <c r="G43" s="218"/>
      <c r="H43" s="220">
        <f t="shared" si="4"/>
        <v>0</v>
      </c>
      <c r="I43" s="218"/>
      <c r="J43" s="220">
        <f t="shared" si="1"/>
        <v>0</v>
      </c>
      <c r="K43" s="125"/>
      <c r="L43" s="125"/>
      <c r="M43" s="224">
        <f t="shared" si="7"/>
        <v>0</v>
      </c>
      <c r="N43" s="125"/>
    </row>
    <row r="44" spans="1:14">
      <c r="A44" s="16"/>
      <c r="B44" s="12" t="s">
        <v>4</v>
      </c>
      <c r="C44" s="12"/>
      <c r="D44" s="15" t="s">
        <v>26</v>
      </c>
      <c r="E44" s="71">
        <v>7</v>
      </c>
      <c r="F44" s="218"/>
      <c r="G44" s="218"/>
      <c r="H44" s="220">
        <f t="shared" si="4"/>
        <v>0</v>
      </c>
      <c r="I44" s="218"/>
      <c r="J44" s="220">
        <f t="shared" si="1"/>
        <v>0</v>
      </c>
      <c r="K44" s="125"/>
      <c r="L44" s="125"/>
      <c r="M44" s="224">
        <f t="shared" si="7"/>
        <v>0</v>
      </c>
      <c r="N44" s="125"/>
    </row>
    <row r="45" spans="1:14">
      <c r="A45" s="16"/>
      <c r="B45" s="12" t="s">
        <v>1</v>
      </c>
      <c r="C45" s="12"/>
      <c r="D45" s="15" t="s">
        <v>22</v>
      </c>
      <c r="E45" s="71">
        <v>6</v>
      </c>
      <c r="F45" s="218"/>
      <c r="G45" s="218"/>
      <c r="H45" s="220">
        <f t="shared" si="4"/>
        <v>0</v>
      </c>
      <c r="I45" s="218"/>
      <c r="J45" s="220">
        <f t="shared" si="1"/>
        <v>0</v>
      </c>
      <c r="K45" s="125"/>
      <c r="L45" s="125"/>
      <c r="M45" s="224">
        <f t="shared" si="7"/>
        <v>0</v>
      </c>
      <c r="N45" s="125"/>
    </row>
    <row r="46" spans="1:14">
      <c r="A46" s="16"/>
      <c r="B46" s="12" t="s">
        <v>12</v>
      </c>
      <c r="C46" s="67"/>
      <c r="D46" s="15" t="s">
        <v>2</v>
      </c>
      <c r="E46" s="71">
        <v>5</v>
      </c>
      <c r="F46" s="218"/>
      <c r="G46" s="218"/>
      <c r="H46" s="220">
        <f t="shared" si="4"/>
        <v>0</v>
      </c>
      <c r="I46" s="218"/>
      <c r="J46" s="220">
        <f t="shared" si="1"/>
        <v>0</v>
      </c>
      <c r="K46" s="125"/>
      <c r="L46" s="125"/>
      <c r="M46" s="224">
        <f t="shared" si="7"/>
        <v>0</v>
      </c>
      <c r="N46" s="125"/>
    </row>
    <row r="47" spans="1:14">
      <c r="A47" s="16"/>
      <c r="B47" s="12"/>
      <c r="C47" s="12"/>
      <c r="D47" s="15" t="s">
        <v>7</v>
      </c>
      <c r="E47" s="71">
        <v>4</v>
      </c>
      <c r="F47" s="218"/>
      <c r="G47" s="218"/>
      <c r="H47" s="220">
        <f t="shared" si="4"/>
        <v>0</v>
      </c>
      <c r="I47" s="218"/>
      <c r="J47" s="220">
        <f t="shared" si="1"/>
        <v>0</v>
      </c>
      <c r="K47" s="125"/>
      <c r="L47" s="125"/>
      <c r="M47" s="224">
        <f t="shared" si="7"/>
        <v>0</v>
      </c>
      <c r="N47" s="125"/>
    </row>
    <row r="48" spans="1:14">
      <c r="A48" s="16"/>
      <c r="B48" s="12"/>
      <c r="C48" s="12" t="s">
        <v>1</v>
      </c>
      <c r="D48" s="15" t="s">
        <v>1</v>
      </c>
      <c r="E48" s="71">
        <v>3</v>
      </c>
      <c r="F48" s="218"/>
      <c r="G48" s="218"/>
      <c r="H48" s="220">
        <f t="shared" si="4"/>
        <v>0</v>
      </c>
      <c r="I48" s="218"/>
      <c r="J48" s="220">
        <f t="shared" si="1"/>
        <v>0</v>
      </c>
      <c r="K48" s="125"/>
      <c r="L48" s="125"/>
      <c r="M48" s="224">
        <f t="shared" si="7"/>
        <v>0</v>
      </c>
      <c r="N48" s="125"/>
    </row>
    <row r="49" spans="1:14">
      <c r="A49" s="16"/>
      <c r="B49" s="12"/>
      <c r="C49" s="12"/>
      <c r="D49" s="15" t="s">
        <v>3</v>
      </c>
      <c r="E49" s="71">
        <v>2</v>
      </c>
      <c r="F49" s="218"/>
      <c r="G49" s="218"/>
      <c r="H49" s="220">
        <f t="shared" si="4"/>
        <v>0</v>
      </c>
      <c r="I49" s="218"/>
      <c r="J49" s="220">
        <f t="shared" si="1"/>
        <v>0</v>
      </c>
      <c r="K49" s="125"/>
      <c r="L49" s="125"/>
      <c r="M49" s="224">
        <f t="shared" si="7"/>
        <v>0</v>
      </c>
      <c r="N49" s="125"/>
    </row>
    <row r="50" spans="1:14">
      <c r="A50" s="16"/>
      <c r="B50" s="14"/>
      <c r="C50" s="15"/>
      <c r="D50" s="14"/>
      <c r="E50" s="67">
        <v>1</v>
      </c>
      <c r="F50" s="219"/>
      <c r="G50" s="219"/>
      <c r="H50" s="227">
        <f t="shared" si="4"/>
        <v>0</v>
      </c>
      <c r="I50" s="219">
        <v>2</v>
      </c>
      <c r="J50" s="227">
        <f t="shared" si="1"/>
        <v>2</v>
      </c>
      <c r="K50" s="126"/>
      <c r="L50" s="126"/>
      <c r="M50" s="228">
        <f t="shared" si="7"/>
        <v>0</v>
      </c>
      <c r="N50" s="126"/>
    </row>
    <row r="51" spans="1:14" ht="12.75" customHeight="1">
      <c r="A51" s="61"/>
      <c r="B51" s="321" t="s">
        <v>20</v>
      </c>
      <c r="C51" s="321"/>
      <c r="D51" s="321"/>
      <c r="E51" s="321"/>
      <c r="F51" s="220">
        <f t="shared" ref="F51:N51" si="8">SUM(F38:F50)</f>
        <v>3</v>
      </c>
      <c r="G51" s="220">
        <f t="shared" si="8"/>
        <v>0</v>
      </c>
      <c r="H51" s="220">
        <f t="shared" si="8"/>
        <v>3</v>
      </c>
      <c r="I51" s="220">
        <f t="shared" si="8"/>
        <v>2</v>
      </c>
      <c r="J51" s="220">
        <f t="shared" si="8"/>
        <v>5</v>
      </c>
      <c r="K51" s="220">
        <f t="shared" si="8"/>
        <v>1</v>
      </c>
      <c r="L51" s="220">
        <f t="shared" si="8"/>
        <v>0</v>
      </c>
      <c r="M51" s="220">
        <f t="shared" si="8"/>
        <v>1</v>
      </c>
      <c r="N51" s="220">
        <f t="shared" si="8"/>
        <v>0</v>
      </c>
    </row>
    <row r="52" spans="1:14">
      <c r="A52" s="61"/>
      <c r="B52" s="314" t="s">
        <v>37</v>
      </c>
      <c r="C52" s="315"/>
      <c r="D52" s="315"/>
      <c r="E52" s="316"/>
      <c r="F52" s="218"/>
      <c r="G52" s="218"/>
      <c r="H52" s="218"/>
      <c r="I52" s="218"/>
      <c r="J52" s="218"/>
      <c r="K52" s="218"/>
      <c r="L52" s="218">
        <v>1</v>
      </c>
      <c r="M52" s="218">
        <f>SUM(K52:L52)</f>
        <v>1</v>
      </c>
      <c r="N52" s="218">
        <v>1</v>
      </c>
    </row>
    <row r="53" spans="1:14" ht="12.75" customHeight="1">
      <c r="A53" s="61"/>
      <c r="B53" s="322" t="s">
        <v>40</v>
      </c>
      <c r="C53" s="322"/>
      <c r="D53" s="322"/>
      <c r="E53" s="322"/>
      <c r="F53" s="229">
        <f t="shared" ref="F53:J53" si="9">+F23+F37+F51+F52</f>
        <v>855</v>
      </c>
      <c r="G53" s="229">
        <f t="shared" si="9"/>
        <v>197</v>
      </c>
      <c r="H53" s="229">
        <f t="shared" si="9"/>
        <v>1052</v>
      </c>
      <c r="I53" s="229">
        <f t="shared" si="9"/>
        <v>62</v>
      </c>
      <c r="J53" s="229">
        <f t="shared" si="9"/>
        <v>1114</v>
      </c>
      <c r="K53" s="229">
        <f>+K23+K37+K51+K52</f>
        <v>604</v>
      </c>
      <c r="L53" s="229">
        <f t="shared" ref="L53:N53" si="10">+L23+L37+L51+L52</f>
        <v>70</v>
      </c>
      <c r="M53" s="229">
        <f t="shared" si="10"/>
        <v>674</v>
      </c>
      <c r="N53" s="229">
        <f t="shared" si="10"/>
        <v>88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U34" sqref="U3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64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65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117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9" t="s">
        <v>16</v>
      </c>
      <c r="G9" s="69" t="s">
        <v>17</v>
      </c>
      <c r="H9" s="69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118"/>
      <c r="D10" s="9"/>
      <c r="E10" s="71">
        <v>13</v>
      </c>
      <c r="F10" s="124">
        <v>160</v>
      </c>
      <c r="G10" s="124"/>
      <c r="H10" s="250">
        <f t="shared" ref="H10:H22" si="0">F10+G10</f>
        <v>160</v>
      </c>
      <c r="I10" s="124"/>
      <c r="J10" s="250">
        <f t="shared" ref="J10:J22" si="1">H10+I10</f>
        <v>160</v>
      </c>
      <c r="K10" s="129">
        <v>179</v>
      </c>
      <c r="L10" s="129">
        <v>24</v>
      </c>
      <c r="M10" s="252">
        <f t="shared" ref="M10:M22" si="2">K10+L10</f>
        <v>203</v>
      </c>
      <c r="N10" s="129">
        <v>27</v>
      </c>
    </row>
    <row r="11" spans="1:14">
      <c r="A11" s="16"/>
      <c r="B11" s="12" t="s">
        <v>1</v>
      </c>
      <c r="C11" s="17" t="s">
        <v>0</v>
      </c>
      <c r="D11" s="9"/>
      <c r="E11" s="71">
        <v>12</v>
      </c>
      <c r="F11" s="124">
        <v>5</v>
      </c>
      <c r="G11" s="124"/>
      <c r="H11" s="250">
        <f t="shared" si="0"/>
        <v>5</v>
      </c>
      <c r="I11" s="124"/>
      <c r="J11" s="250">
        <f t="shared" si="1"/>
        <v>5</v>
      </c>
      <c r="K11" s="129">
        <v>3</v>
      </c>
      <c r="L11" s="129">
        <v>0</v>
      </c>
      <c r="M11" s="252">
        <f t="shared" si="2"/>
        <v>3</v>
      </c>
      <c r="N11" s="129">
        <v>0</v>
      </c>
    </row>
    <row r="12" spans="1:14">
      <c r="A12" s="16"/>
      <c r="B12" s="12" t="s">
        <v>2</v>
      </c>
      <c r="C12" s="18"/>
      <c r="D12" s="13" t="s">
        <v>6</v>
      </c>
      <c r="E12" s="71">
        <v>11</v>
      </c>
      <c r="F12" s="124">
        <v>4</v>
      </c>
      <c r="G12" s="124"/>
      <c r="H12" s="250">
        <f t="shared" si="0"/>
        <v>4</v>
      </c>
      <c r="I12" s="124"/>
      <c r="J12" s="250">
        <f t="shared" si="1"/>
        <v>4</v>
      </c>
      <c r="K12" s="129">
        <v>2</v>
      </c>
      <c r="L12" s="129">
        <v>0</v>
      </c>
      <c r="M12" s="252">
        <f t="shared" si="2"/>
        <v>2</v>
      </c>
      <c r="N12" s="129">
        <v>0</v>
      </c>
    </row>
    <row r="13" spans="1:14">
      <c r="A13" s="16"/>
      <c r="B13" s="12" t="s">
        <v>1</v>
      </c>
      <c r="C13" s="17"/>
      <c r="D13" s="13" t="s">
        <v>10</v>
      </c>
      <c r="E13" s="71">
        <v>10</v>
      </c>
      <c r="F13" s="124">
        <v>10</v>
      </c>
      <c r="G13" s="124"/>
      <c r="H13" s="250">
        <f t="shared" si="0"/>
        <v>10</v>
      </c>
      <c r="I13" s="124"/>
      <c r="J13" s="250">
        <f t="shared" si="1"/>
        <v>10</v>
      </c>
      <c r="K13" s="129">
        <v>2</v>
      </c>
      <c r="L13" s="129">
        <v>0</v>
      </c>
      <c r="M13" s="252">
        <f t="shared" si="2"/>
        <v>2</v>
      </c>
      <c r="N13" s="129">
        <v>0</v>
      </c>
    </row>
    <row r="14" spans="1:14">
      <c r="A14" s="16"/>
      <c r="B14" s="12" t="s">
        <v>3</v>
      </c>
      <c r="C14" s="17"/>
      <c r="D14" s="13" t="s">
        <v>25</v>
      </c>
      <c r="E14" s="71">
        <v>9</v>
      </c>
      <c r="F14" s="124">
        <v>0</v>
      </c>
      <c r="G14" s="124"/>
      <c r="H14" s="250">
        <f t="shared" si="0"/>
        <v>0</v>
      </c>
      <c r="I14" s="124"/>
      <c r="J14" s="250">
        <f t="shared" si="1"/>
        <v>0</v>
      </c>
      <c r="K14" s="129">
        <v>0</v>
      </c>
      <c r="L14" s="129">
        <v>0</v>
      </c>
      <c r="M14" s="252">
        <f t="shared" si="2"/>
        <v>0</v>
      </c>
      <c r="N14" s="129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71">
        <v>8</v>
      </c>
      <c r="F15" s="124">
        <v>0</v>
      </c>
      <c r="G15" s="124"/>
      <c r="H15" s="250">
        <f t="shared" si="0"/>
        <v>0</v>
      </c>
      <c r="I15" s="124"/>
      <c r="J15" s="250">
        <f t="shared" si="1"/>
        <v>0</v>
      </c>
      <c r="K15" s="129">
        <v>0</v>
      </c>
      <c r="L15" s="129">
        <v>0</v>
      </c>
      <c r="M15" s="252">
        <f t="shared" si="2"/>
        <v>0</v>
      </c>
      <c r="N15" s="129">
        <v>0</v>
      </c>
    </row>
    <row r="16" spans="1:14">
      <c r="A16" s="16"/>
      <c r="B16" s="12" t="s">
        <v>6</v>
      </c>
      <c r="C16" s="17"/>
      <c r="D16" s="13" t="s">
        <v>12</v>
      </c>
      <c r="E16" s="71">
        <v>7</v>
      </c>
      <c r="F16" s="124">
        <v>23</v>
      </c>
      <c r="G16" s="124"/>
      <c r="H16" s="250">
        <f t="shared" si="0"/>
        <v>23</v>
      </c>
      <c r="I16" s="124"/>
      <c r="J16" s="250">
        <f t="shared" si="1"/>
        <v>23</v>
      </c>
      <c r="K16" s="129">
        <v>0</v>
      </c>
      <c r="L16" s="129">
        <v>0</v>
      </c>
      <c r="M16" s="252">
        <f t="shared" si="2"/>
        <v>0</v>
      </c>
      <c r="N16" s="129">
        <v>0</v>
      </c>
    </row>
    <row r="17" spans="1:14">
      <c r="A17" s="16"/>
      <c r="B17" s="12" t="s">
        <v>7</v>
      </c>
      <c r="C17" s="18"/>
      <c r="D17" s="13" t="s">
        <v>4</v>
      </c>
      <c r="E17" s="71">
        <v>6</v>
      </c>
      <c r="F17" s="124">
        <v>10</v>
      </c>
      <c r="G17" s="124"/>
      <c r="H17" s="250">
        <f t="shared" si="0"/>
        <v>10</v>
      </c>
      <c r="I17" s="124"/>
      <c r="J17" s="250">
        <f t="shared" si="1"/>
        <v>10</v>
      </c>
      <c r="K17" s="129">
        <v>1</v>
      </c>
      <c r="L17" s="129">
        <v>0</v>
      </c>
      <c r="M17" s="252">
        <f t="shared" si="2"/>
        <v>1</v>
      </c>
      <c r="N17" s="129">
        <v>0</v>
      </c>
    </row>
    <row r="18" spans="1:14">
      <c r="A18" s="16"/>
      <c r="B18" s="12" t="s">
        <v>1</v>
      </c>
      <c r="C18" s="17"/>
      <c r="D18" s="13" t="s">
        <v>9</v>
      </c>
      <c r="E18" s="71">
        <v>5</v>
      </c>
      <c r="F18" s="124">
        <v>19</v>
      </c>
      <c r="G18" s="124"/>
      <c r="H18" s="250">
        <f t="shared" si="0"/>
        <v>19</v>
      </c>
      <c r="I18" s="124"/>
      <c r="J18" s="250">
        <f t="shared" si="1"/>
        <v>19</v>
      </c>
      <c r="K18" s="129">
        <v>2</v>
      </c>
      <c r="L18" s="129">
        <v>0</v>
      </c>
      <c r="M18" s="252">
        <f t="shared" si="2"/>
        <v>2</v>
      </c>
      <c r="N18" s="129">
        <v>0</v>
      </c>
    </row>
    <row r="19" spans="1:14">
      <c r="A19" s="16"/>
      <c r="B19" s="12"/>
      <c r="C19" s="17"/>
      <c r="D19" s="13" t="s">
        <v>12</v>
      </c>
      <c r="E19" s="71">
        <v>4</v>
      </c>
      <c r="F19" s="124">
        <v>24</v>
      </c>
      <c r="G19" s="124"/>
      <c r="H19" s="250">
        <f t="shared" si="0"/>
        <v>24</v>
      </c>
      <c r="I19" s="124"/>
      <c r="J19" s="250">
        <f t="shared" si="1"/>
        <v>24</v>
      </c>
      <c r="K19" s="129">
        <v>0</v>
      </c>
      <c r="L19" s="129">
        <v>1</v>
      </c>
      <c r="M19" s="252">
        <f t="shared" si="2"/>
        <v>1</v>
      </c>
      <c r="N19" s="129">
        <v>1</v>
      </c>
    </row>
    <row r="20" spans="1:14">
      <c r="A20" s="16"/>
      <c r="B20" s="12"/>
      <c r="C20" s="17" t="s">
        <v>1</v>
      </c>
      <c r="D20" s="9"/>
      <c r="E20" s="71">
        <v>3</v>
      </c>
      <c r="F20" s="124"/>
      <c r="G20" s="124">
        <v>8</v>
      </c>
      <c r="H20" s="250">
        <f t="shared" si="0"/>
        <v>8</v>
      </c>
      <c r="I20" s="124"/>
      <c r="J20" s="250">
        <f t="shared" si="1"/>
        <v>8</v>
      </c>
      <c r="K20" s="129">
        <v>0</v>
      </c>
      <c r="L20" s="129">
        <v>0</v>
      </c>
      <c r="M20" s="252">
        <f t="shared" si="2"/>
        <v>0</v>
      </c>
      <c r="N20" s="129">
        <v>0</v>
      </c>
    </row>
    <row r="21" spans="1:14">
      <c r="A21" s="16"/>
      <c r="B21" s="12"/>
      <c r="C21" s="17"/>
      <c r="D21" s="9"/>
      <c r="E21" s="71">
        <v>2</v>
      </c>
      <c r="F21" s="124"/>
      <c r="G21" s="124">
        <v>2</v>
      </c>
      <c r="H21" s="250">
        <f t="shared" si="0"/>
        <v>2</v>
      </c>
      <c r="I21" s="124"/>
      <c r="J21" s="250">
        <f t="shared" si="1"/>
        <v>2</v>
      </c>
      <c r="K21" s="129">
        <v>0</v>
      </c>
      <c r="L21" s="129">
        <v>0</v>
      </c>
      <c r="M21" s="252">
        <f t="shared" si="2"/>
        <v>0</v>
      </c>
      <c r="N21" s="129">
        <v>0</v>
      </c>
    </row>
    <row r="22" spans="1:14">
      <c r="A22" s="16"/>
      <c r="B22" s="14"/>
      <c r="C22" s="18"/>
      <c r="D22" s="9"/>
      <c r="E22" s="67">
        <v>1</v>
      </c>
      <c r="F22" s="124"/>
      <c r="G22" s="124">
        <v>31</v>
      </c>
      <c r="H22" s="250">
        <f t="shared" si="0"/>
        <v>31</v>
      </c>
      <c r="I22" s="124">
        <v>32</v>
      </c>
      <c r="J22" s="250">
        <f t="shared" si="1"/>
        <v>63</v>
      </c>
      <c r="K22" s="129">
        <v>0</v>
      </c>
      <c r="L22" s="129">
        <v>1</v>
      </c>
      <c r="M22" s="252">
        <f t="shared" si="2"/>
        <v>1</v>
      </c>
      <c r="N22" s="129">
        <v>1</v>
      </c>
    </row>
    <row r="23" spans="1:14" ht="12.75" customHeight="1">
      <c r="A23" s="16"/>
      <c r="B23" s="359" t="s">
        <v>18</v>
      </c>
      <c r="C23" s="360"/>
      <c r="D23" s="360"/>
      <c r="E23" s="361"/>
      <c r="F23" s="250">
        <f t="shared" ref="F23:N23" si="3">SUM(F10:F22)</f>
        <v>255</v>
      </c>
      <c r="G23" s="250">
        <f t="shared" si="3"/>
        <v>41</v>
      </c>
      <c r="H23" s="165">
        <f t="shared" si="3"/>
        <v>296</v>
      </c>
      <c r="I23" s="250">
        <f t="shared" si="3"/>
        <v>32</v>
      </c>
      <c r="J23" s="165">
        <f t="shared" si="3"/>
        <v>328</v>
      </c>
      <c r="K23" s="254">
        <f t="shared" si="3"/>
        <v>189</v>
      </c>
      <c r="L23" s="254">
        <f t="shared" si="3"/>
        <v>26</v>
      </c>
      <c r="M23" s="250">
        <f t="shared" si="3"/>
        <v>215</v>
      </c>
      <c r="N23" s="250">
        <f t="shared" si="3"/>
        <v>29</v>
      </c>
    </row>
    <row r="24" spans="1:14">
      <c r="A24" s="16"/>
      <c r="B24" s="12"/>
      <c r="C24" s="12"/>
      <c r="D24" s="15"/>
      <c r="E24" s="14">
        <v>13</v>
      </c>
      <c r="F24" s="124">
        <v>420</v>
      </c>
      <c r="G24" s="124"/>
      <c r="H24" s="250">
        <f t="shared" ref="H24:H36" si="4">F24+G24</f>
        <v>420</v>
      </c>
      <c r="I24" s="124"/>
      <c r="J24" s="250">
        <f t="shared" ref="J24:J36" si="5">H24+I24</f>
        <v>420</v>
      </c>
      <c r="K24" s="129">
        <v>291</v>
      </c>
      <c r="L24" s="129">
        <v>49</v>
      </c>
      <c r="M24" s="255">
        <f t="shared" ref="M24:M36" si="6">K24+L24</f>
        <v>340</v>
      </c>
      <c r="N24" s="129">
        <v>68</v>
      </c>
    </row>
    <row r="25" spans="1:14">
      <c r="A25" s="16"/>
      <c r="B25" s="12"/>
      <c r="C25" s="12" t="s">
        <v>0</v>
      </c>
      <c r="D25" s="15"/>
      <c r="E25" s="70">
        <v>12</v>
      </c>
      <c r="F25" s="124">
        <v>7</v>
      </c>
      <c r="G25" s="124"/>
      <c r="H25" s="250">
        <f t="shared" si="4"/>
        <v>7</v>
      </c>
      <c r="I25" s="124"/>
      <c r="J25" s="250">
        <f t="shared" si="5"/>
        <v>7</v>
      </c>
      <c r="K25" s="129">
        <v>0</v>
      </c>
      <c r="L25" s="129">
        <v>2</v>
      </c>
      <c r="M25" s="255">
        <f t="shared" si="6"/>
        <v>2</v>
      </c>
      <c r="N25" s="129">
        <v>2</v>
      </c>
    </row>
    <row r="26" spans="1:14">
      <c r="A26" s="16"/>
      <c r="B26" s="12" t="s">
        <v>7</v>
      </c>
      <c r="C26" s="14"/>
      <c r="D26" s="15"/>
      <c r="E26" s="70">
        <v>11</v>
      </c>
      <c r="F26" s="124">
        <v>2</v>
      </c>
      <c r="G26" s="124"/>
      <c r="H26" s="250">
        <f t="shared" si="4"/>
        <v>2</v>
      </c>
      <c r="I26" s="124"/>
      <c r="J26" s="250">
        <f t="shared" si="5"/>
        <v>2</v>
      </c>
      <c r="K26" s="129">
        <v>1</v>
      </c>
      <c r="L26" s="129">
        <v>0</v>
      </c>
      <c r="M26" s="255">
        <f t="shared" si="6"/>
        <v>1</v>
      </c>
      <c r="N26" s="129">
        <v>0</v>
      </c>
    </row>
    <row r="27" spans="1:14">
      <c r="A27" s="16"/>
      <c r="B27" s="12" t="s">
        <v>8</v>
      </c>
      <c r="C27" s="12"/>
      <c r="D27" s="15" t="s">
        <v>26</v>
      </c>
      <c r="E27" s="70">
        <v>10</v>
      </c>
      <c r="F27" s="124">
        <v>6</v>
      </c>
      <c r="G27" s="124"/>
      <c r="H27" s="250">
        <f t="shared" si="4"/>
        <v>6</v>
      </c>
      <c r="I27" s="124"/>
      <c r="J27" s="250">
        <f t="shared" si="5"/>
        <v>6</v>
      </c>
      <c r="K27" s="129">
        <v>0</v>
      </c>
      <c r="L27" s="129">
        <v>1</v>
      </c>
      <c r="M27" s="255">
        <f t="shared" si="6"/>
        <v>1</v>
      </c>
      <c r="N27" s="129">
        <v>1</v>
      </c>
    </row>
    <row r="28" spans="1:14">
      <c r="A28" s="16"/>
      <c r="B28" s="12" t="s">
        <v>0</v>
      </c>
      <c r="C28" s="12"/>
      <c r="D28" s="15" t="s">
        <v>8</v>
      </c>
      <c r="E28" s="70">
        <v>9</v>
      </c>
      <c r="F28" s="124">
        <v>0</v>
      </c>
      <c r="G28" s="124"/>
      <c r="H28" s="250">
        <f t="shared" si="4"/>
        <v>0</v>
      </c>
      <c r="I28" s="124"/>
      <c r="J28" s="250">
        <f t="shared" si="5"/>
        <v>0</v>
      </c>
      <c r="K28" s="129">
        <v>2</v>
      </c>
      <c r="L28" s="129">
        <v>0</v>
      </c>
      <c r="M28" s="255">
        <f t="shared" si="6"/>
        <v>2</v>
      </c>
      <c r="N28" s="129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70">
        <v>8</v>
      </c>
      <c r="F29" s="124">
        <v>0</v>
      </c>
      <c r="G29" s="124"/>
      <c r="H29" s="250">
        <f t="shared" si="4"/>
        <v>0</v>
      </c>
      <c r="I29" s="124"/>
      <c r="J29" s="250">
        <f t="shared" si="5"/>
        <v>0</v>
      </c>
      <c r="K29" s="129">
        <v>1</v>
      </c>
      <c r="L29" s="129">
        <v>0</v>
      </c>
      <c r="M29" s="255">
        <f t="shared" si="6"/>
        <v>1</v>
      </c>
      <c r="N29" s="129">
        <v>0</v>
      </c>
    </row>
    <row r="30" spans="1:14">
      <c r="A30" s="16"/>
      <c r="B30" s="12" t="s">
        <v>4</v>
      </c>
      <c r="C30" s="12"/>
      <c r="D30" s="15" t="s">
        <v>4</v>
      </c>
      <c r="E30" s="70">
        <v>7</v>
      </c>
      <c r="F30" s="124">
        <v>23</v>
      </c>
      <c r="G30" s="124"/>
      <c r="H30" s="250">
        <f t="shared" si="4"/>
        <v>23</v>
      </c>
      <c r="I30" s="124"/>
      <c r="J30" s="250">
        <f t="shared" si="5"/>
        <v>23</v>
      </c>
      <c r="K30" s="129">
        <v>0</v>
      </c>
      <c r="L30" s="129">
        <v>0</v>
      </c>
      <c r="M30" s="255">
        <f t="shared" si="6"/>
        <v>0</v>
      </c>
      <c r="N30" s="129">
        <v>0</v>
      </c>
    </row>
    <row r="31" spans="1:14">
      <c r="A31" s="16"/>
      <c r="B31" s="12" t="s">
        <v>0</v>
      </c>
      <c r="C31" s="12"/>
      <c r="D31" s="15" t="s">
        <v>9</v>
      </c>
      <c r="E31" s="70">
        <v>6</v>
      </c>
      <c r="F31" s="124">
        <v>16</v>
      </c>
      <c r="G31" s="124"/>
      <c r="H31" s="250">
        <f t="shared" si="4"/>
        <v>16</v>
      </c>
      <c r="I31" s="124"/>
      <c r="J31" s="250">
        <f t="shared" si="5"/>
        <v>16</v>
      </c>
      <c r="K31" s="129">
        <v>0</v>
      </c>
      <c r="L31" s="129">
        <v>1</v>
      </c>
      <c r="M31" s="255">
        <f t="shared" si="6"/>
        <v>1</v>
      </c>
      <c r="N31" s="129">
        <v>1</v>
      </c>
    </row>
    <row r="32" spans="1:14">
      <c r="A32" s="16"/>
      <c r="B32" s="12" t="s">
        <v>9</v>
      </c>
      <c r="C32" s="121"/>
      <c r="D32" s="15"/>
      <c r="E32" s="70">
        <v>5</v>
      </c>
      <c r="F32" s="124">
        <v>33</v>
      </c>
      <c r="G32" s="124"/>
      <c r="H32" s="250">
        <f t="shared" si="4"/>
        <v>33</v>
      </c>
      <c r="I32" s="124"/>
      <c r="J32" s="250">
        <f t="shared" si="5"/>
        <v>33</v>
      </c>
      <c r="K32" s="129">
        <v>0</v>
      </c>
      <c r="L32" s="129">
        <v>0</v>
      </c>
      <c r="M32" s="255">
        <f t="shared" si="6"/>
        <v>0</v>
      </c>
      <c r="N32" s="129">
        <v>0</v>
      </c>
    </row>
    <row r="33" spans="1:14">
      <c r="A33" s="16"/>
      <c r="B33" s="12"/>
      <c r="C33" s="12"/>
      <c r="D33" s="15"/>
      <c r="E33" s="70">
        <v>4</v>
      </c>
      <c r="F33" s="124">
        <v>56</v>
      </c>
      <c r="G33" s="124"/>
      <c r="H33" s="250">
        <f t="shared" si="4"/>
        <v>56</v>
      </c>
      <c r="I33" s="124"/>
      <c r="J33" s="250">
        <f t="shared" si="5"/>
        <v>56</v>
      </c>
      <c r="K33" s="129">
        <v>0</v>
      </c>
      <c r="L33" s="129">
        <v>0</v>
      </c>
      <c r="M33" s="255">
        <f t="shared" si="6"/>
        <v>0</v>
      </c>
      <c r="N33" s="129">
        <v>0</v>
      </c>
    </row>
    <row r="34" spans="1:14">
      <c r="A34" s="16"/>
      <c r="B34" s="12"/>
      <c r="C34" s="12" t="s">
        <v>1</v>
      </c>
      <c r="D34" s="15"/>
      <c r="E34" s="70">
        <v>3</v>
      </c>
      <c r="F34" s="124"/>
      <c r="G34" s="124">
        <v>17</v>
      </c>
      <c r="H34" s="250">
        <f t="shared" si="4"/>
        <v>17</v>
      </c>
      <c r="I34" s="124"/>
      <c r="J34" s="250">
        <f t="shared" si="5"/>
        <v>17</v>
      </c>
      <c r="K34" s="129">
        <v>0</v>
      </c>
      <c r="L34" s="129">
        <v>1</v>
      </c>
      <c r="M34" s="255">
        <f t="shared" si="6"/>
        <v>1</v>
      </c>
      <c r="N34" s="129">
        <v>1</v>
      </c>
    </row>
    <row r="35" spans="1:14">
      <c r="A35" s="16"/>
      <c r="B35" s="12"/>
      <c r="C35" s="12"/>
      <c r="D35" s="15"/>
      <c r="E35" s="70">
        <v>2</v>
      </c>
      <c r="F35" s="124"/>
      <c r="G35" s="124">
        <v>2</v>
      </c>
      <c r="H35" s="250">
        <f t="shared" si="4"/>
        <v>2</v>
      </c>
      <c r="I35" s="124"/>
      <c r="J35" s="250">
        <f t="shared" si="5"/>
        <v>2</v>
      </c>
      <c r="K35" s="129">
        <v>0</v>
      </c>
      <c r="L35" s="129">
        <v>0</v>
      </c>
      <c r="M35" s="255">
        <f t="shared" si="6"/>
        <v>0</v>
      </c>
      <c r="N35" s="129">
        <v>0</v>
      </c>
    </row>
    <row r="36" spans="1:14">
      <c r="A36" s="16"/>
      <c r="B36" s="14"/>
      <c r="C36" s="14"/>
      <c r="D36" s="15"/>
      <c r="E36" s="121">
        <v>1</v>
      </c>
      <c r="F36" s="124"/>
      <c r="G36" s="124">
        <v>53</v>
      </c>
      <c r="H36" s="250">
        <f t="shared" si="4"/>
        <v>53</v>
      </c>
      <c r="I36" s="124">
        <v>75</v>
      </c>
      <c r="J36" s="250">
        <f t="shared" si="5"/>
        <v>128</v>
      </c>
      <c r="K36" s="129">
        <v>0</v>
      </c>
      <c r="L36" s="129">
        <v>0</v>
      </c>
      <c r="M36" s="255">
        <f t="shared" si="6"/>
        <v>0</v>
      </c>
      <c r="N36" s="129">
        <v>0</v>
      </c>
    </row>
    <row r="37" spans="1:14" ht="12.75" customHeight="1">
      <c r="A37" s="16"/>
      <c r="B37" s="359" t="s">
        <v>19</v>
      </c>
      <c r="C37" s="360"/>
      <c r="D37" s="360"/>
      <c r="E37" s="360"/>
      <c r="F37" s="254">
        <f t="shared" ref="F37:N37" si="7">SUM(F24:F36)</f>
        <v>563</v>
      </c>
      <c r="G37" s="250">
        <f t="shared" si="7"/>
        <v>72</v>
      </c>
      <c r="H37" s="167">
        <f t="shared" si="7"/>
        <v>635</v>
      </c>
      <c r="I37" s="256">
        <f t="shared" si="7"/>
        <v>75</v>
      </c>
      <c r="J37" s="165">
        <f t="shared" si="7"/>
        <v>710</v>
      </c>
      <c r="K37" s="254">
        <f t="shared" si="7"/>
        <v>295</v>
      </c>
      <c r="L37" s="250">
        <f t="shared" si="7"/>
        <v>54</v>
      </c>
      <c r="M37" s="165">
        <f t="shared" si="7"/>
        <v>349</v>
      </c>
      <c r="N37" s="254">
        <f t="shared" si="7"/>
        <v>73</v>
      </c>
    </row>
    <row r="38" spans="1:14">
      <c r="A38" s="16"/>
      <c r="B38" s="121"/>
      <c r="C38" s="121"/>
      <c r="D38" s="122"/>
      <c r="E38" s="70">
        <v>13</v>
      </c>
      <c r="F38" s="124">
        <v>7</v>
      </c>
      <c r="G38" s="124"/>
      <c r="H38" s="250">
        <f t="shared" ref="H38:H50" si="8">F38+G38</f>
        <v>7</v>
      </c>
      <c r="I38" s="124"/>
      <c r="J38" s="250">
        <f t="shared" ref="J38:J50" si="9">H38+I38</f>
        <v>7</v>
      </c>
      <c r="K38" s="129">
        <v>0</v>
      </c>
      <c r="L38" s="129">
        <v>0</v>
      </c>
      <c r="M38" s="255">
        <f t="shared" ref="M38:M50" si="10">K38+L38</f>
        <v>0</v>
      </c>
      <c r="N38" s="129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70">
        <v>12</v>
      </c>
      <c r="F39" s="124">
        <v>0</v>
      </c>
      <c r="G39" s="124"/>
      <c r="H39" s="250">
        <f t="shared" si="8"/>
        <v>0</v>
      </c>
      <c r="I39" s="124"/>
      <c r="J39" s="250">
        <f t="shared" si="9"/>
        <v>0</v>
      </c>
      <c r="K39" s="129">
        <v>0</v>
      </c>
      <c r="L39" s="129">
        <v>0</v>
      </c>
      <c r="M39" s="255">
        <f t="shared" si="10"/>
        <v>0</v>
      </c>
      <c r="N39" s="129">
        <v>0</v>
      </c>
    </row>
    <row r="40" spans="1:14">
      <c r="A40" s="16"/>
      <c r="B40" s="12" t="s">
        <v>10</v>
      </c>
      <c r="C40" s="12"/>
      <c r="D40" s="15" t="s">
        <v>10</v>
      </c>
      <c r="E40" s="70">
        <v>11</v>
      </c>
      <c r="F40" s="124">
        <v>0</v>
      </c>
      <c r="G40" s="124"/>
      <c r="H40" s="250">
        <f t="shared" si="8"/>
        <v>0</v>
      </c>
      <c r="I40" s="124"/>
      <c r="J40" s="250">
        <f t="shared" si="9"/>
        <v>0</v>
      </c>
      <c r="K40" s="129">
        <v>0</v>
      </c>
      <c r="L40" s="129">
        <v>0</v>
      </c>
      <c r="M40" s="255">
        <f t="shared" si="10"/>
        <v>0</v>
      </c>
      <c r="N40" s="129">
        <v>0</v>
      </c>
    </row>
    <row r="41" spans="1:14">
      <c r="A41" s="16"/>
      <c r="B41" s="12" t="s">
        <v>11</v>
      </c>
      <c r="C41" s="121"/>
      <c r="D41" s="15" t="s">
        <v>2</v>
      </c>
      <c r="E41" s="70">
        <v>10</v>
      </c>
      <c r="F41" s="124">
        <v>0</v>
      </c>
      <c r="G41" s="124"/>
      <c r="H41" s="250">
        <f t="shared" si="8"/>
        <v>0</v>
      </c>
      <c r="I41" s="124"/>
      <c r="J41" s="250">
        <f t="shared" si="9"/>
        <v>0</v>
      </c>
      <c r="K41" s="129">
        <v>0</v>
      </c>
      <c r="L41" s="129">
        <v>0</v>
      </c>
      <c r="M41" s="255">
        <f t="shared" si="10"/>
        <v>0</v>
      </c>
      <c r="N41" s="129">
        <v>0</v>
      </c>
    </row>
    <row r="42" spans="1:14">
      <c r="A42" s="16"/>
      <c r="B42" s="12" t="s">
        <v>4</v>
      </c>
      <c r="C42" s="12"/>
      <c r="D42" s="15" t="s">
        <v>27</v>
      </c>
      <c r="E42" s="70">
        <v>9</v>
      </c>
      <c r="F42" s="124">
        <v>0</v>
      </c>
      <c r="G42" s="124"/>
      <c r="H42" s="250">
        <f t="shared" si="8"/>
        <v>0</v>
      </c>
      <c r="I42" s="124"/>
      <c r="J42" s="250">
        <f t="shared" si="9"/>
        <v>0</v>
      </c>
      <c r="K42" s="129">
        <v>0</v>
      </c>
      <c r="L42" s="129">
        <v>0</v>
      </c>
      <c r="M42" s="255">
        <f t="shared" si="10"/>
        <v>0</v>
      </c>
      <c r="N42" s="129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70">
        <v>8</v>
      </c>
      <c r="F43" s="124">
        <v>0</v>
      </c>
      <c r="G43" s="124"/>
      <c r="H43" s="250">
        <f t="shared" si="8"/>
        <v>0</v>
      </c>
      <c r="I43" s="124"/>
      <c r="J43" s="250">
        <f t="shared" si="9"/>
        <v>0</v>
      </c>
      <c r="K43" s="129">
        <v>0</v>
      </c>
      <c r="L43" s="129">
        <v>0</v>
      </c>
      <c r="M43" s="255">
        <f t="shared" si="10"/>
        <v>0</v>
      </c>
      <c r="N43" s="129">
        <v>0</v>
      </c>
    </row>
    <row r="44" spans="1:14">
      <c r="A44" s="16"/>
      <c r="B44" s="12" t="s">
        <v>4</v>
      </c>
      <c r="C44" s="12"/>
      <c r="D44" s="15" t="s">
        <v>26</v>
      </c>
      <c r="E44" s="70">
        <v>7</v>
      </c>
      <c r="F44" s="124">
        <v>0</v>
      </c>
      <c r="G44" s="124"/>
      <c r="H44" s="250">
        <f t="shared" si="8"/>
        <v>0</v>
      </c>
      <c r="I44" s="124"/>
      <c r="J44" s="250">
        <f t="shared" si="9"/>
        <v>0</v>
      </c>
      <c r="K44" s="129">
        <v>0</v>
      </c>
      <c r="L44" s="129">
        <v>0</v>
      </c>
      <c r="M44" s="255">
        <f t="shared" si="10"/>
        <v>0</v>
      </c>
      <c r="N44" s="129">
        <v>0</v>
      </c>
    </row>
    <row r="45" spans="1:14">
      <c r="A45" s="16"/>
      <c r="B45" s="12" t="s">
        <v>1</v>
      </c>
      <c r="C45" s="12"/>
      <c r="D45" s="15" t="s">
        <v>22</v>
      </c>
      <c r="E45" s="70">
        <v>6</v>
      </c>
      <c r="F45" s="124">
        <v>0</v>
      </c>
      <c r="G45" s="124"/>
      <c r="H45" s="250">
        <f t="shared" si="8"/>
        <v>0</v>
      </c>
      <c r="I45" s="124"/>
      <c r="J45" s="250">
        <f t="shared" si="9"/>
        <v>0</v>
      </c>
      <c r="K45" s="129">
        <v>0</v>
      </c>
      <c r="L45" s="129">
        <v>0</v>
      </c>
      <c r="M45" s="255">
        <f t="shared" si="10"/>
        <v>0</v>
      </c>
      <c r="N45" s="129">
        <v>0</v>
      </c>
    </row>
    <row r="46" spans="1:14">
      <c r="A46" s="16"/>
      <c r="B46" s="12" t="s">
        <v>12</v>
      </c>
      <c r="C46" s="121"/>
      <c r="D46" s="15" t="s">
        <v>2</v>
      </c>
      <c r="E46" s="70">
        <v>5</v>
      </c>
      <c r="F46" s="124">
        <v>0</v>
      </c>
      <c r="G46" s="124"/>
      <c r="H46" s="250">
        <f t="shared" si="8"/>
        <v>0</v>
      </c>
      <c r="I46" s="124"/>
      <c r="J46" s="250">
        <f t="shared" si="9"/>
        <v>0</v>
      </c>
      <c r="K46" s="129">
        <v>0</v>
      </c>
      <c r="L46" s="129">
        <v>0</v>
      </c>
      <c r="M46" s="255">
        <f t="shared" si="10"/>
        <v>0</v>
      </c>
      <c r="N46" s="129">
        <v>0</v>
      </c>
    </row>
    <row r="47" spans="1:14">
      <c r="A47" s="16"/>
      <c r="B47" s="12"/>
      <c r="C47" s="12"/>
      <c r="D47" s="15" t="s">
        <v>7</v>
      </c>
      <c r="E47" s="70">
        <v>4</v>
      </c>
      <c r="F47" s="124">
        <v>0</v>
      </c>
      <c r="G47" s="124"/>
      <c r="H47" s="250">
        <f t="shared" si="8"/>
        <v>0</v>
      </c>
      <c r="I47" s="124"/>
      <c r="J47" s="250">
        <f t="shared" si="9"/>
        <v>0</v>
      </c>
      <c r="K47" s="129">
        <v>0</v>
      </c>
      <c r="L47" s="129">
        <v>0</v>
      </c>
      <c r="M47" s="255">
        <f t="shared" si="10"/>
        <v>0</v>
      </c>
      <c r="N47" s="129">
        <v>0</v>
      </c>
    </row>
    <row r="48" spans="1:14">
      <c r="A48" s="16"/>
      <c r="B48" s="12"/>
      <c r="C48" s="12" t="s">
        <v>1</v>
      </c>
      <c r="D48" s="15" t="s">
        <v>1</v>
      </c>
      <c r="E48" s="70">
        <v>3</v>
      </c>
      <c r="F48" s="124"/>
      <c r="G48" s="124">
        <v>0</v>
      </c>
      <c r="H48" s="250">
        <f t="shared" si="8"/>
        <v>0</v>
      </c>
      <c r="I48" s="124"/>
      <c r="J48" s="250">
        <f t="shared" si="9"/>
        <v>0</v>
      </c>
      <c r="K48" s="129">
        <v>0</v>
      </c>
      <c r="L48" s="129">
        <v>0</v>
      </c>
      <c r="M48" s="255">
        <f t="shared" si="10"/>
        <v>0</v>
      </c>
      <c r="N48" s="129">
        <v>0</v>
      </c>
    </row>
    <row r="49" spans="1:14">
      <c r="A49" s="16"/>
      <c r="B49" s="12"/>
      <c r="C49" s="12"/>
      <c r="D49" s="15" t="s">
        <v>3</v>
      </c>
      <c r="E49" s="70">
        <v>2</v>
      </c>
      <c r="F49" s="124"/>
      <c r="G49" s="124">
        <v>0</v>
      </c>
      <c r="H49" s="250">
        <f t="shared" si="8"/>
        <v>0</v>
      </c>
      <c r="I49" s="124"/>
      <c r="J49" s="250">
        <f t="shared" si="9"/>
        <v>0</v>
      </c>
      <c r="K49" s="129">
        <v>0</v>
      </c>
      <c r="L49" s="129">
        <v>0</v>
      </c>
      <c r="M49" s="255">
        <f t="shared" si="10"/>
        <v>0</v>
      </c>
      <c r="N49" s="129">
        <v>0</v>
      </c>
    </row>
    <row r="50" spans="1:14">
      <c r="A50" s="16"/>
      <c r="B50" s="14"/>
      <c r="C50" s="15"/>
      <c r="D50" s="14"/>
      <c r="E50" s="121">
        <v>1</v>
      </c>
      <c r="F50" s="134"/>
      <c r="G50" s="134">
        <v>0</v>
      </c>
      <c r="H50" s="170">
        <f t="shared" si="8"/>
        <v>0</v>
      </c>
      <c r="I50" s="134">
        <v>3</v>
      </c>
      <c r="J50" s="170">
        <f t="shared" si="9"/>
        <v>3</v>
      </c>
      <c r="K50" s="136">
        <v>0</v>
      </c>
      <c r="L50" s="136">
        <v>0</v>
      </c>
      <c r="M50" s="171">
        <f t="shared" si="10"/>
        <v>0</v>
      </c>
      <c r="N50" s="136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250">
        <f t="shared" ref="F51:N51" si="11">SUM(F38:F50)</f>
        <v>7</v>
      </c>
      <c r="G51" s="250">
        <f t="shared" si="11"/>
        <v>0</v>
      </c>
      <c r="H51" s="250">
        <f t="shared" si="11"/>
        <v>7</v>
      </c>
      <c r="I51" s="250">
        <f t="shared" si="11"/>
        <v>3</v>
      </c>
      <c r="J51" s="250">
        <f t="shared" si="11"/>
        <v>10</v>
      </c>
      <c r="K51" s="250">
        <f t="shared" si="11"/>
        <v>0</v>
      </c>
      <c r="L51" s="250">
        <f t="shared" si="11"/>
        <v>0</v>
      </c>
      <c r="M51" s="250">
        <f t="shared" si="11"/>
        <v>0</v>
      </c>
      <c r="N51" s="250">
        <f t="shared" si="11"/>
        <v>0</v>
      </c>
    </row>
    <row r="52" spans="1:14">
      <c r="A52" s="61"/>
      <c r="B52" s="359" t="s">
        <v>37</v>
      </c>
      <c r="C52" s="360"/>
      <c r="D52" s="360"/>
      <c r="E52" s="361"/>
      <c r="F52" s="124"/>
      <c r="G52" s="124"/>
      <c r="H52" s="124"/>
      <c r="I52" s="124"/>
      <c r="J52" s="124"/>
      <c r="K52" s="124">
        <v>0</v>
      </c>
      <c r="L52" s="124">
        <v>2</v>
      </c>
      <c r="M52" s="124">
        <f>SUM(K52:L52)</f>
        <v>2</v>
      </c>
      <c r="N52" s="124">
        <v>2</v>
      </c>
    </row>
    <row r="53" spans="1:14" ht="12.75" customHeight="1">
      <c r="A53" s="61"/>
      <c r="B53" s="312" t="s">
        <v>40</v>
      </c>
      <c r="C53" s="312"/>
      <c r="D53" s="312"/>
      <c r="E53" s="312"/>
      <c r="F53" s="258">
        <f t="shared" ref="F53:N53" si="12">+F23+F37+F51+F52</f>
        <v>825</v>
      </c>
      <c r="G53" s="258">
        <f t="shared" si="12"/>
        <v>113</v>
      </c>
      <c r="H53" s="258">
        <f t="shared" si="12"/>
        <v>938</v>
      </c>
      <c r="I53" s="258">
        <f t="shared" si="12"/>
        <v>110</v>
      </c>
      <c r="J53" s="258">
        <f t="shared" si="12"/>
        <v>1048</v>
      </c>
      <c r="K53" s="258">
        <f t="shared" si="12"/>
        <v>484</v>
      </c>
      <c r="L53" s="258">
        <f t="shared" si="12"/>
        <v>82</v>
      </c>
      <c r="M53" s="258">
        <f t="shared" si="12"/>
        <v>566</v>
      </c>
      <c r="N53" s="258">
        <f t="shared" si="12"/>
        <v>104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workbookViewId="0">
      <selection activeCell="S14" sqref="S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66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49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43343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18">
        <v>259</v>
      </c>
      <c r="G10" s="218">
        <v>0</v>
      </c>
      <c r="H10" s="220">
        <v>259</v>
      </c>
      <c r="I10" s="218">
        <v>0</v>
      </c>
      <c r="J10" s="220">
        <v>259</v>
      </c>
      <c r="K10" s="231">
        <v>321</v>
      </c>
      <c r="L10" s="230">
        <v>27</v>
      </c>
      <c r="M10" s="221">
        <v>348</v>
      </c>
      <c r="N10" s="230">
        <v>31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18">
        <v>17</v>
      </c>
      <c r="G11" s="218">
        <v>0</v>
      </c>
      <c r="H11" s="220">
        <v>17</v>
      </c>
      <c r="I11" s="218">
        <v>0</v>
      </c>
      <c r="J11" s="220">
        <v>17</v>
      </c>
      <c r="K11" s="231">
        <v>1</v>
      </c>
      <c r="L11" s="230">
        <v>0</v>
      </c>
      <c r="M11" s="221">
        <v>1</v>
      </c>
      <c r="N11" s="230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18">
        <v>3</v>
      </c>
      <c r="G12" s="218">
        <v>0</v>
      </c>
      <c r="H12" s="220">
        <v>3</v>
      </c>
      <c r="I12" s="218">
        <v>0</v>
      </c>
      <c r="J12" s="220">
        <v>3</v>
      </c>
      <c r="K12" s="231">
        <v>3</v>
      </c>
      <c r="L12" s="230">
        <v>0</v>
      </c>
      <c r="M12" s="221">
        <v>3</v>
      </c>
      <c r="N12" s="230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18">
        <v>10</v>
      </c>
      <c r="G13" s="218">
        <v>0</v>
      </c>
      <c r="H13" s="220">
        <v>10</v>
      </c>
      <c r="I13" s="218">
        <v>0</v>
      </c>
      <c r="J13" s="220">
        <v>10</v>
      </c>
      <c r="K13" s="231">
        <v>0</v>
      </c>
      <c r="L13" s="230">
        <v>0</v>
      </c>
      <c r="M13" s="221">
        <v>0</v>
      </c>
      <c r="N13" s="230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18">
        <v>12</v>
      </c>
      <c r="G14" s="218">
        <v>0</v>
      </c>
      <c r="H14" s="220">
        <v>12</v>
      </c>
      <c r="I14" s="218">
        <v>0</v>
      </c>
      <c r="J14" s="220">
        <v>12</v>
      </c>
      <c r="K14" s="231">
        <v>0</v>
      </c>
      <c r="L14" s="230">
        <v>0</v>
      </c>
      <c r="M14" s="221">
        <v>0</v>
      </c>
      <c r="N14" s="23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18">
        <v>7</v>
      </c>
      <c r="G15" s="218">
        <v>0</v>
      </c>
      <c r="H15" s="220">
        <v>7</v>
      </c>
      <c r="I15" s="218">
        <v>0</v>
      </c>
      <c r="J15" s="220">
        <v>7</v>
      </c>
      <c r="K15" s="231">
        <v>0</v>
      </c>
      <c r="L15" s="230">
        <v>0</v>
      </c>
      <c r="M15" s="221">
        <v>0</v>
      </c>
      <c r="N15" s="230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18">
        <v>23</v>
      </c>
      <c r="G16" s="218">
        <v>0</v>
      </c>
      <c r="H16" s="220">
        <v>23</v>
      </c>
      <c r="I16" s="218">
        <v>0</v>
      </c>
      <c r="J16" s="220">
        <v>23</v>
      </c>
      <c r="K16" s="231">
        <v>0</v>
      </c>
      <c r="L16" s="230">
        <v>0</v>
      </c>
      <c r="M16" s="221">
        <v>0</v>
      </c>
      <c r="N16" s="230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18">
        <v>37</v>
      </c>
      <c r="G17" s="218">
        <v>0</v>
      </c>
      <c r="H17" s="220">
        <v>37</v>
      </c>
      <c r="I17" s="218">
        <v>0</v>
      </c>
      <c r="J17" s="220">
        <v>37</v>
      </c>
      <c r="K17" s="231">
        <v>0</v>
      </c>
      <c r="L17" s="230">
        <v>0</v>
      </c>
      <c r="M17" s="221">
        <v>0</v>
      </c>
      <c r="N17" s="230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18">
        <v>58</v>
      </c>
      <c r="G18" s="218">
        <v>0</v>
      </c>
      <c r="H18" s="220">
        <v>58</v>
      </c>
      <c r="I18" s="218">
        <v>0</v>
      </c>
      <c r="J18" s="220">
        <v>58</v>
      </c>
      <c r="K18" s="231">
        <v>0</v>
      </c>
      <c r="L18" s="230">
        <v>0</v>
      </c>
      <c r="M18" s="221">
        <v>0</v>
      </c>
      <c r="N18" s="230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218">
        <v>68</v>
      </c>
      <c r="G19" s="218">
        <v>0</v>
      </c>
      <c r="H19" s="220">
        <v>68</v>
      </c>
      <c r="I19" s="218">
        <v>0</v>
      </c>
      <c r="J19" s="220">
        <v>68</v>
      </c>
      <c r="K19" s="231">
        <v>0</v>
      </c>
      <c r="L19" s="230">
        <v>0</v>
      </c>
      <c r="M19" s="221">
        <v>0</v>
      </c>
      <c r="N19" s="230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218">
        <v>0</v>
      </c>
      <c r="G20" s="218">
        <v>24</v>
      </c>
      <c r="H20" s="220">
        <v>24</v>
      </c>
      <c r="I20" s="218">
        <v>0</v>
      </c>
      <c r="J20" s="220">
        <v>24</v>
      </c>
      <c r="K20" s="231">
        <v>0</v>
      </c>
      <c r="L20" s="230">
        <v>0</v>
      </c>
      <c r="M20" s="221">
        <v>0</v>
      </c>
      <c r="N20" s="230">
        <v>0</v>
      </c>
    </row>
    <row r="21" spans="1:14">
      <c r="A21" s="16"/>
      <c r="B21" s="12"/>
      <c r="C21" s="17"/>
      <c r="D21" s="9"/>
      <c r="E21" s="68">
        <v>2</v>
      </c>
      <c r="F21" s="218">
        <v>0</v>
      </c>
      <c r="G21" s="218">
        <v>24</v>
      </c>
      <c r="H21" s="220">
        <v>24</v>
      </c>
      <c r="I21" s="218">
        <v>0</v>
      </c>
      <c r="J21" s="220">
        <v>24</v>
      </c>
      <c r="K21" s="231">
        <v>0</v>
      </c>
      <c r="L21" s="230">
        <v>0</v>
      </c>
      <c r="M21" s="221">
        <v>0</v>
      </c>
      <c r="N21" s="230">
        <v>0</v>
      </c>
    </row>
    <row r="22" spans="1:14">
      <c r="A22" s="16"/>
      <c r="B22" s="14"/>
      <c r="C22" s="18"/>
      <c r="D22" s="9"/>
      <c r="E22" s="67">
        <v>1</v>
      </c>
      <c r="F22" s="218">
        <v>0</v>
      </c>
      <c r="G22" s="218">
        <v>24</v>
      </c>
      <c r="H22" s="220">
        <v>24</v>
      </c>
      <c r="I22" s="218">
        <v>44</v>
      </c>
      <c r="J22" s="220">
        <v>68</v>
      </c>
      <c r="K22" s="231">
        <v>0</v>
      </c>
      <c r="L22" s="230">
        <v>0</v>
      </c>
      <c r="M22" s="221">
        <v>0</v>
      </c>
      <c r="N22" s="230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220">
        <v>494</v>
      </c>
      <c r="G23" s="220">
        <v>72</v>
      </c>
      <c r="H23" s="222">
        <v>566</v>
      </c>
      <c r="I23" s="220">
        <v>44</v>
      </c>
      <c r="J23" s="222">
        <v>610</v>
      </c>
      <c r="K23" s="223">
        <v>325</v>
      </c>
      <c r="L23" s="223">
        <v>27</v>
      </c>
      <c r="M23" s="220">
        <v>352</v>
      </c>
      <c r="N23" s="220">
        <v>31</v>
      </c>
    </row>
    <row r="24" spans="1:14">
      <c r="A24" s="16"/>
      <c r="B24" s="12"/>
      <c r="C24" s="12"/>
      <c r="D24" s="15"/>
      <c r="E24" s="14">
        <v>13</v>
      </c>
      <c r="F24" s="218">
        <v>597</v>
      </c>
      <c r="G24" s="218">
        <v>0</v>
      </c>
      <c r="H24" s="220">
        <v>597</v>
      </c>
      <c r="I24" s="218">
        <v>0</v>
      </c>
      <c r="J24" s="220">
        <v>597</v>
      </c>
      <c r="K24" s="231">
        <v>376</v>
      </c>
      <c r="L24" s="230">
        <v>34</v>
      </c>
      <c r="M24" s="224">
        <v>410</v>
      </c>
      <c r="N24" s="230">
        <v>43</v>
      </c>
    </row>
    <row r="25" spans="1:14">
      <c r="A25" s="16"/>
      <c r="B25" s="12"/>
      <c r="C25" s="12" t="s">
        <v>0</v>
      </c>
      <c r="D25" s="15"/>
      <c r="E25" s="68">
        <v>12</v>
      </c>
      <c r="F25" s="218">
        <v>26</v>
      </c>
      <c r="G25" s="218">
        <v>0</v>
      </c>
      <c r="H25" s="220">
        <v>26</v>
      </c>
      <c r="I25" s="218">
        <v>0</v>
      </c>
      <c r="J25" s="220">
        <v>26</v>
      </c>
      <c r="K25" s="231">
        <v>2</v>
      </c>
      <c r="L25" s="230">
        <v>0</v>
      </c>
      <c r="M25" s="224">
        <v>2</v>
      </c>
      <c r="N25" s="231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218">
        <v>14</v>
      </c>
      <c r="G26" s="218">
        <v>0</v>
      </c>
      <c r="H26" s="220">
        <v>14</v>
      </c>
      <c r="I26" s="218">
        <v>0</v>
      </c>
      <c r="J26" s="220">
        <v>14</v>
      </c>
      <c r="K26" s="231">
        <v>1</v>
      </c>
      <c r="L26" s="230">
        <v>1</v>
      </c>
      <c r="M26" s="224">
        <v>2</v>
      </c>
      <c r="N26" s="231">
        <v>1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18">
        <v>12</v>
      </c>
      <c r="G27" s="218">
        <v>0</v>
      </c>
      <c r="H27" s="220">
        <v>12</v>
      </c>
      <c r="I27" s="218">
        <v>0</v>
      </c>
      <c r="J27" s="220">
        <v>12</v>
      </c>
      <c r="K27" s="231">
        <v>1</v>
      </c>
      <c r="L27" s="230">
        <v>3</v>
      </c>
      <c r="M27" s="224">
        <v>4</v>
      </c>
      <c r="N27" s="231">
        <v>4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18">
        <v>29</v>
      </c>
      <c r="G28" s="218">
        <v>0</v>
      </c>
      <c r="H28" s="220">
        <v>29</v>
      </c>
      <c r="I28" s="218">
        <v>0</v>
      </c>
      <c r="J28" s="220">
        <v>29</v>
      </c>
      <c r="K28" s="231">
        <v>0</v>
      </c>
      <c r="L28" s="231">
        <v>0</v>
      </c>
      <c r="M28" s="224">
        <v>0</v>
      </c>
      <c r="N28" s="23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18">
        <v>6</v>
      </c>
      <c r="G29" s="218">
        <v>0</v>
      </c>
      <c r="H29" s="220">
        <v>6</v>
      </c>
      <c r="I29" s="218">
        <v>0</v>
      </c>
      <c r="J29" s="220">
        <v>6</v>
      </c>
      <c r="K29" s="231">
        <v>0</v>
      </c>
      <c r="L29" s="231">
        <v>0</v>
      </c>
      <c r="M29" s="224">
        <v>0</v>
      </c>
      <c r="N29" s="231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18">
        <v>26</v>
      </c>
      <c r="G30" s="218">
        <v>0</v>
      </c>
      <c r="H30" s="220">
        <v>26</v>
      </c>
      <c r="I30" s="218">
        <v>0</v>
      </c>
      <c r="J30" s="220">
        <v>26</v>
      </c>
      <c r="K30" s="231">
        <v>0</v>
      </c>
      <c r="L30" s="231">
        <v>0</v>
      </c>
      <c r="M30" s="224">
        <v>0</v>
      </c>
      <c r="N30" s="231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18">
        <v>46</v>
      </c>
      <c r="G31" s="218">
        <v>0</v>
      </c>
      <c r="H31" s="220">
        <v>46</v>
      </c>
      <c r="I31" s="218">
        <v>0</v>
      </c>
      <c r="J31" s="220">
        <v>46</v>
      </c>
      <c r="K31" s="231">
        <v>0</v>
      </c>
      <c r="L31" s="231">
        <v>0</v>
      </c>
      <c r="M31" s="224">
        <v>0</v>
      </c>
      <c r="N31" s="231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218">
        <v>35</v>
      </c>
      <c r="G32" s="218">
        <v>0</v>
      </c>
      <c r="H32" s="220">
        <v>35</v>
      </c>
      <c r="I32" s="218">
        <v>0</v>
      </c>
      <c r="J32" s="220">
        <v>35</v>
      </c>
      <c r="K32" s="231">
        <v>0</v>
      </c>
      <c r="L32" s="231">
        <v>1</v>
      </c>
      <c r="M32" s="224">
        <v>1</v>
      </c>
      <c r="N32" s="231">
        <v>2</v>
      </c>
    </row>
    <row r="33" spans="1:14">
      <c r="A33" s="16"/>
      <c r="B33" s="12"/>
      <c r="C33" s="12"/>
      <c r="D33" s="15"/>
      <c r="E33" s="68">
        <v>4</v>
      </c>
      <c r="F33" s="218">
        <v>66</v>
      </c>
      <c r="G33" s="218">
        <v>0</v>
      </c>
      <c r="H33" s="220">
        <v>66</v>
      </c>
      <c r="I33" s="218">
        <v>0</v>
      </c>
      <c r="J33" s="220">
        <v>66</v>
      </c>
      <c r="K33" s="231">
        <v>0</v>
      </c>
      <c r="L33" s="231">
        <v>1</v>
      </c>
      <c r="M33" s="224">
        <v>1</v>
      </c>
      <c r="N33" s="231">
        <v>1</v>
      </c>
    </row>
    <row r="34" spans="1:14">
      <c r="A34" s="16"/>
      <c r="B34" s="12"/>
      <c r="C34" s="12" t="s">
        <v>1</v>
      </c>
      <c r="D34" s="15"/>
      <c r="E34" s="68">
        <v>3</v>
      </c>
      <c r="F34" s="218">
        <v>0</v>
      </c>
      <c r="G34" s="218">
        <v>29</v>
      </c>
      <c r="H34" s="220">
        <v>29</v>
      </c>
      <c r="I34" s="218">
        <v>0</v>
      </c>
      <c r="J34" s="220">
        <v>29</v>
      </c>
      <c r="K34" s="231">
        <v>1</v>
      </c>
      <c r="L34" s="231">
        <v>0</v>
      </c>
      <c r="M34" s="224">
        <v>1</v>
      </c>
      <c r="N34" s="231">
        <v>0</v>
      </c>
    </row>
    <row r="35" spans="1:14">
      <c r="A35" s="16"/>
      <c r="B35" s="12"/>
      <c r="C35" s="12"/>
      <c r="D35" s="15"/>
      <c r="E35" s="68">
        <v>2</v>
      </c>
      <c r="F35" s="218">
        <v>0</v>
      </c>
      <c r="G35" s="218">
        <v>40</v>
      </c>
      <c r="H35" s="220">
        <v>40</v>
      </c>
      <c r="I35" s="218">
        <v>0</v>
      </c>
      <c r="J35" s="220">
        <v>40</v>
      </c>
      <c r="K35" s="231">
        <v>0</v>
      </c>
      <c r="L35" s="231">
        <v>0</v>
      </c>
      <c r="M35" s="224">
        <v>0</v>
      </c>
      <c r="N35" s="231">
        <v>0</v>
      </c>
    </row>
    <row r="36" spans="1:14">
      <c r="A36" s="16"/>
      <c r="B36" s="14"/>
      <c r="C36" s="14"/>
      <c r="D36" s="15"/>
      <c r="E36" s="67">
        <v>1</v>
      </c>
      <c r="F36" s="218">
        <v>0</v>
      </c>
      <c r="G36" s="218">
        <v>20</v>
      </c>
      <c r="H36" s="220">
        <v>20</v>
      </c>
      <c r="I36" s="218">
        <v>70</v>
      </c>
      <c r="J36" s="220">
        <v>90</v>
      </c>
      <c r="K36" s="231">
        <v>0</v>
      </c>
      <c r="L36" s="231">
        <v>0</v>
      </c>
      <c r="M36" s="224">
        <v>0</v>
      </c>
      <c r="N36" s="231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223">
        <v>857</v>
      </c>
      <c r="G37" s="220">
        <v>89</v>
      </c>
      <c r="H37" s="225">
        <v>946</v>
      </c>
      <c r="I37" s="226">
        <v>70</v>
      </c>
      <c r="J37" s="222">
        <v>1016</v>
      </c>
      <c r="K37" s="223">
        <v>381</v>
      </c>
      <c r="L37" s="220">
        <v>40</v>
      </c>
      <c r="M37" s="222">
        <v>421</v>
      </c>
      <c r="N37" s="223">
        <v>51</v>
      </c>
    </row>
    <row r="38" spans="1:14">
      <c r="A38" s="16"/>
      <c r="B38" s="67"/>
      <c r="C38" s="67"/>
      <c r="D38" s="19"/>
      <c r="E38" s="65">
        <v>13</v>
      </c>
      <c r="F38" s="218">
        <v>5</v>
      </c>
      <c r="G38" s="218">
        <v>0</v>
      </c>
      <c r="H38" s="220">
        <v>5</v>
      </c>
      <c r="I38" s="218">
        <v>0</v>
      </c>
      <c r="J38" s="220">
        <v>5</v>
      </c>
      <c r="K38" s="231">
        <v>1</v>
      </c>
      <c r="L38" s="231">
        <v>0</v>
      </c>
      <c r="M38" s="224">
        <v>1</v>
      </c>
      <c r="N38" s="23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18">
        <v>0</v>
      </c>
      <c r="G39" s="218">
        <v>0</v>
      </c>
      <c r="H39" s="220">
        <v>0</v>
      </c>
      <c r="I39" s="218">
        <v>0</v>
      </c>
      <c r="J39" s="220">
        <v>0</v>
      </c>
      <c r="K39" s="231">
        <v>0</v>
      </c>
      <c r="L39" s="231">
        <v>0</v>
      </c>
      <c r="M39" s="224">
        <v>0</v>
      </c>
      <c r="N39" s="230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18">
        <v>0</v>
      </c>
      <c r="G40" s="218">
        <v>0</v>
      </c>
      <c r="H40" s="220">
        <v>0</v>
      </c>
      <c r="I40" s="218">
        <v>0</v>
      </c>
      <c r="J40" s="220">
        <v>0</v>
      </c>
      <c r="K40" s="231">
        <v>0</v>
      </c>
      <c r="L40" s="231">
        <v>0</v>
      </c>
      <c r="M40" s="224">
        <v>0</v>
      </c>
      <c r="N40" s="230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18">
        <v>0</v>
      </c>
      <c r="G41" s="218">
        <v>0</v>
      </c>
      <c r="H41" s="220">
        <v>0</v>
      </c>
      <c r="I41" s="218">
        <v>0</v>
      </c>
      <c r="J41" s="220">
        <v>0</v>
      </c>
      <c r="K41" s="231">
        <v>0</v>
      </c>
      <c r="L41" s="231">
        <v>0</v>
      </c>
      <c r="M41" s="224">
        <v>0</v>
      </c>
      <c r="N41" s="230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18">
        <v>0</v>
      </c>
      <c r="G42" s="218">
        <v>0</v>
      </c>
      <c r="H42" s="220">
        <v>0</v>
      </c>
      <c r="I42" s="218">
        <v>0</v>
      </c>
      <c r="J42" s="220">
        <v>0</v>
      </c>
      <c r="K42" s="231">
        <v>0</v>
      </c>
      <c r="L42" s="231">
        <v>0</v>
      </c>
      <c r="M42" s="224">
        <v>0</v>
      </c>
      <c r="N42" s="23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18">
        <v>0</v>
      </c>
      <c r="G43" s="218">
        <v>0</v>
      </c>
      <c r="H43" s="220">
        <v>0</v>
      </c>
      <c r="I43" s="218">
        <v>0</v>
      </c>
      <c r="J43" s="220">
        <v>0</v>
      </c>
      <c r="K43" s="231">
        <v>0</v>
      </c>
      <c r="L43" s="231">
        <v>0</v>
      </c>
      <c r="M43" s="224">
        <v>0</v>
      </c>
      <c r="N43" s="230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18">
        <v>0</v>
      </c>
      <c r="G44" s="218">
        <v>0</v>
      </c>
      <c r="H44" s="220">
        <v>0</v>
      </c>
      <c r="I44" s="218">
        <v>0</v>
      </c>
      <c r="J44" s="220">
        <v>0</v>
      </c>
      <c r="K44" s="231">
        <v>0</v>
      </c>
      <c r="L44" s="231">
        <v>0</v>
      </c>
      <c r="M44" s="224">
        <v>0</v>
      </c>
      <c r="N44" s="230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18">
        <v>0</v>
      </c>
      <c r="G45" s="218">
        <v>0</v>
      </c>
      <c r="H45" s="220">
        <v>0</v>
      </c>
      <c r="I45" s="218">
        <v>0</v>
      </c>
      <c r="J45" s="220">
        <v>0</v>
      </c>
      <c r="K45" s="231">
        <v>0</v>
      </c>
      <c r="L45" s="231">
        <v>0</v>
      </c>
      <c r="M45" s="224">
        <v>0</v>
      </c>
      <c r="N45" s="230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18">
        <v>0</v>
      </c>
      <c r="G46" s="218">
        <v>0</v>
      </c>
      <c r="H46" s="220">
        <v>0</v>
      </c>
      <c r="I46" s="218">
        <v>0</v>
      </c>
      <c r="J46" s="220">
        <v>0</v>
      </c>
      <c r="K46" s="231">
        <v>0</v>
      </c>
      <c r="L46" s="231">
        <v>0</v>
      </c>
      <c r="M46" s="224">
        <v>0</v>
      </c>
      <c r="N46" s="230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218">
        <v>0</v>
      </c>
      <c r="G47" s="218">
        <v>0</v>
      </c>
      <c r="H47" s="220">
        <v>0</v>
      </c>
      <c r="I47" s="218">
        <v>0</v>
      </c>
      <c r="J47" s="220">
        <v>0</v>
      </c>
      <c r="K47" s="231">
        <v>0</v>
      </c>
      <c r="L47" s="231">
        <v>0</v>
      </c>
      <c r="M47" s="224">
        <v>0</v>
      </c>
      <c r="N47" s="230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18">
        <v>0</v>
      </c>
      <c r="G48" s="218">
        <v>0</v>
      </c>
      <c r="H48" s="220">
        <v>0</v>
      </c>
      <c r="I48" s="218">
        <v>0</v>
      </c>
      <c r="J48" s="220">
        <v>0</v>
      </c>
      <c r="K48" s="231">
        <v>0</v>
      </c>
      <c r="L48" s="231">
        <v>0</v>
      </c>
      <c r="M48" s="224">
        <v>0</v>
      </c>
      <c r="N48" s="230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218">
        <v>0</v>
      </c>
      <c r="G49" s="218">
        <v>0</v>
      </c>
      <c r="H49" s="220">
        <v>0</v>
      </c>
      <c r="I49" s="218">
        <v>0</v>
      </c>
      <c r="J49" s="220">
        <v>0</v>
      </c>
      <c r="K49" s="231">
        <v>0</v>
      </c>
      <c r="L49" s="231">
        <v>0</v>
      </c>
      <c r="M49" s="224">
        <v>0</v>
      </c>
      <c r="N49" s="230">
        <v>0</v>
      </c>
    </row>
    <row r="50" spans="1:14">
      <c r="A50" s="16"/>
      <c r="B50" s="14"/>
      <c r="C50" s="15"/>
      <c r="D50" s="14"/>
      <c r="E50" s="67">
        <v>1</v>
      </c>
      <c r="F50" s="219">
        <v>0</v>
      </c>
      <c r="G50" s="219">
        <v>0</v>
      </c>
      <c r="H50" s="227">
        <v>0</v>
      </c>
      <c r="I50" s="219">
        <v>2</v>
      </c>
      <c r="J50" s="227">
        <v>2</v>
      </c>
      <c r="K50" s="231">
        <v>0</v>
      </c>
      <c r="L50" s="231">
        <v>0</v>
      </c>
      <c r="M50" s="228">
        <v>0</v>
      </c>
      <c r="N50" s="232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220">
        <v>5</v>
      </c>
      <c r="G51" s="220">
        <v>0</v>
      </c>
      <c r="H51" s="220">
        <v>5</v>
      </c>
      <c r="I51" s="220">
        <v>2</v>
      </c>
      <c r="J51" s="220">
        <v>7</v>
      </c>
      <c r="K51" s="220">
        <v>1</v>
      </c>
      <c r="L51" s="220">
        <v>0</v>
      </c>
      <c r="M51" s="220">
        <v>1</v>
      </c>
      <c r="N51" s="220">
        <v>0</v>
      </c>
    </row>
    <row r="52" spans="1:14">
      <c r="A52" s="61"/>
      <c r="B52" s="314" t="s">
        <v>37</v>
      </c>
      <c r="C52" s="315"/>
      <c r="D52" s="315"/>
      <c r="E52" s="316"/>
      <c r="F52" s="218">
        <v>0</v>
      </c>
      <c r="G52" s="218">
        <v>0</v>
      </c>
      <c r="H52" s="218">
        <v>0</v>
      </c>
      <c r="I52" s="218">
        <v>0</v>
      </c>
      <c r="J52" s="218">
        <v>0</v>
      </c>
      <c r="K52" s="218">
        <v>1</v>
      </c>
      <c r="L52" s="218">
        <v>2</v>
      </c>
      <c r="M52" s="218">
        <v>3</v>
      </c>
      <c r="N52" s="218">
        <v>2</v>
      </c>
    </row>
    <row r="53" spans="1:14" ht="12.75" customHeight="1">
      <c r="A53" s="61"/>
      <c r="B53" s="312" t="s">
        <v>40</v>
      </c>
      <c r="C53" s="312"/>
      <c r="D53" s="312"/>
      <c r="E53" s="312"/>
      <c r="F53" s="229">
        <v>1356</v>
      </c>
      <c r="G53" s="229">
        <v>161</v>
      </c>
      <c r="H53" s="229">
        <v>1517</v>
      </c>
      <c r="I53" s="229">
        <v>116</v>
      </c>
      <c r="J53" s="229">
        <v>1633</v>
      </c>
      <c r="K53" s="229">
        <v>708</v>
      </c>
      <c r="L53" s="229">
        <v>69</v>
      </c>
      <c r="M53" s="229">
        <v>777</v>
      </c>
      <c r="N53" s="229">
        <v>84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63"/>
      <c r="L1" s="63"/>
      <c r="M1" s="63"/>
      <c r="N1" s="63"/>
    </row>
    <row r="2" spans="1:14">
      <c r="A2" s="61"/>
      <c r="B2" s="72" t="s">
        <v>34</v>
      </c>
      <c r="C2" s="73"/>
      <c r="D2" s="330" t="s">
        <v>82</v>
      </c>
      <c r="E2" s="330"/>
      <c r="F2" s="330"/>
      <c r="G2" s="330"/>
      <c r="H2" s="330"/>
      <c r="I2" s="330"/>
      <c r="J2" s="330"/>
      <c r="K2" s="63"/>
      <c r="L2" s="63"/>
      <c r="M2" s="63"/>
      <c r="N2" s="63"/>
    </row>
    <row r="3" spans="1:14">
      <c r="A3" s="61"/>
      <c r="B3" s="72" t="s">
        <v>33</v>
      </c>
      <c r="C3" s="73"/>
      <c r="D3" s="330" t="s">
        <v>83</v>
      </c>
      <c r="E3" s="330"/>
      <c r="F3" s="330"/>
      <c r="G3" s="330"/>
      <c r="H3" s="330"/>
      <c r="I3" s="330"/>
      <c r="J3" s="330"/>
      <c r="K3" s="63"/>
      <c r="L3" s="63"/>
      <c r="M3" s="63"/>
      <c r="N3" s="63"/>
    </row>
    <row r="4" spans="1:14">
      <c r="A4" s="61"/>
      <c r="B4" s="326" t="s">
        <v>36</v>
      </c>
      <c r="C4" s="326"/>
      <c r="D4" s="326"/>
      <c r="E4" s="326"/>
      <c r="F4" s="123">
        <v>43342</v>
      </c>
      <c r="G4" s="73"/>
      <c r="H4" s="73"/>
      <c r="I4" s="73"/>
      <c r="J4" s="7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24">
        <v>111</v>
      </c>
      <c r="G10" s="124">
        <v>36</v>
      </c>
      <c r="H10" s="128">
        <f t="shared" ref="H10:H22" si="0">F10+G10</f>
        <v>147</v>
      </c>
      <c r="I10" s="124"/>
      <c r="J10" s="128">
        <f t="shared" ref="J10:J22" si="1">H10+I10</f>
        <v>147</v>
      </c>
      <c r="K10" s="129">
        <v>123</v>
      </c>
      <c r="L10" s="129">
        <v>20</v>
      </c>
      <c r="M10" s="130">
        <f t="shared" ref="M10:M22" si="2">K10+L10</f>
        <v>143</v>
      </c>
      <c r="N10" s="129">
        <v>27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24">
        <v>20</v>
      </c>
      <c r="G11" s="124">
        <v>1</v>
      </c>
      <c r="H11" s="128">
        <f t="shared" si="0"/>
        <v>21</v>
      </c>
      <c r="I11" s="124"/>
      <c r="J11" s="128">
        <f t="shared" si="1"/>
        <v>21</v>
      </c>
      <c r="K11" s="129"/>
      <c r="L11" s="129"/>
      <c r="M11" s="130">
        <f t="shared" si="2"/>
        <v>0</v>
      </c>
      <c r="N11" s="129"/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24">
        <v>2</v>
      </c>
      <c r="G12" s="124">
        <v>1</v>
      </c>
      <c r="H12" s="128">
        <f t="shared" si="0"/>
        <v>3</v>
      </c>
      <c r="I12" s="124"/>
      <c r="J12" s="128">
        <f t="shared" si="1"/>
        <v>3</v>
      </c>
      <c r="K12" s="129"/>
      <c r="L12" s="129"/>
      <c r="M12" s="130">
        <f t="shared" si="2"/>
        <v>0</v>
      </c>
      <c r="N12" s="129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24">
        <v>5</v>
      </c>
      <c r="G13" s="124">
        <v>0</v>
      </c>
      <c r="H13" s="128">
        <f t="shared" si="0"/>
        <v>5</v>
      </c>
      <c r="I13" s="124"/>
      <c r="J13" s="128">
        <f t="shared" si="1"/>
        <v>5</v>
      </c>
      <c r="K13" s="129"/>
      <c r="L13" s="129"/>
      <c r="M13" s="130">
        <f t="shared" si="2"/>
        <v>0</v>
      </c>
      <c r="N13" s="129"/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24">
        <v>4</v>
      </c>
      <c r="G14" s="124">
        <v>3</v>
      </c>
      <c r="H14" s="128">
        <f t="shared" si="0"/>
        <v>7</v>
      </c>
      <c r="I14" s="124"/>
      <c r="J14" s="128">
        <f t="shared" si="1"/>
        <v>7</v>
      </c>
      <c r="K14" s="129"/>
      <c r="L14" s="129"/>
      <c r="M14" s="130">
        <f t="shared" si="2"/>
        <v>0</v>
      </c>
      <c r="N14" s="129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24">
        <v>4</v>
      </c>
      <c r="G15" s="124">
        <v>4</v>
      </c>
      <c r="H15" s="128">
        <f t="shared" si="0"/>
        <v>8</v>
      </c>
      <c r="I15" s="124"/>
      <c r="J15" s="128">
        <f t="shared" si="1"/>
        <v>8</v>
      </c>
      <c r="K15" s="129"/>
      <c r="L15" s="129"/>
      <c r="M15" s="130">
        <f t="shared" si="2"/>
        <v>0</v>
      </c>
      <c r="N15" s="129"/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24">
        <v>3</v>
      </c>
      <c r="G16" s="124">
        <v>6</v>
      </c>
      <c r="H16" s="128">
        <f t="shared" si="0"/>
        <v>9</v>
      </c>
      <c r="I16" s="124"/>
      <c r="J16" s="128">
        <f t="shared" si="1"/>
        <v>9</v>
      </c>
      <c r="K16" s="129"/>
      <c r="L16" s="129"/>
      <c r="M16" s="130">
        <f t="shared" si="2"/>
        <v>0</v>
      </c>
      <c r="N16" s="129"/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24">
        <v>13</v>
      </c>
      <c r="G17" s="124">
        <v>3</v>
      </c>
      <c r="H17" s="128">
        <f t="shared" si="0"/>
        <v>16</v>
      </c>
      <c r="I17" s="124"/>
      <c r="J17" s="128">
        <f t="shared" si="1"/>
        <v>16</v>
      </c>
      <c r="K17" s="129"/>
      <c r="L17" s="129"/>
      <c r="M17" s="130">
        <f t="shared" si="2"/>
        <v>0</v>
      </c>
      <c r="N17" s="129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24">
        <v>1</v>
      </c>
      <c r="G18" s="124">
        <v>1</v>
      </c>
      <c r="H18" s="128">
        <f t="shared" si="0"/>
        <v>2</v>
      </c>
      <c r="I18" s="124"/>
      <c r="J18" s="128">
        <f t="shared" si="1"/>
        <v>2</v>
      </c>
      <c r="K18" s="129"/>
      <c r="L18" s="129"/>
      <c r="M18" s="130">
        <f t="shared" si="2"/>
        <v>0</v>
      </c>
      <c r="N18" s="129"/>
    </row>
    <row r="19" spans="1:14">
      <c r="A19" s="16"/>
      <c r="B19" s="12"/>
      <c r="C19" s="17"/>
      <c r="D19" s="13" t="s">
        <v>12</v>
      </c>
      <c r="E19" s="68">
        <v>4</v>
      </c>
      <c r="F19" s="124">
        <v>18</v>
      </c>
      <c r="G19" s="124">
        <v>1</v>
      </c>
      <c r="H19" s="128">
        <f t="shared" si="0"/>
        <v>19</v>
      </c>
      <c r="I19" s="124"/>
      <c r="J19" s="128">
        <f t="shared" si="1"/>
        <v>19</v>
      </c>
      <c r="K19" s="129"/>
      <c r="L19" s="129"/>
      <c r="M19" s="130">
        <f t="shared" si="2"/>
        <v>0</v>
      </c>
      <c r="N19" s="129"/>
    </row>
    <row r="20" spans="1:14">
      <c r="A20" s="16"/>
      <c r="B20" s="12"/>
      <c r="C20" s="17" t="s">
        <v>1</v>
      </c>
      <c r="D20" s="9"/>
      <c r="E20" s="68">
        <v>3</v>
      </c>
      <c r="F20" s="124">
        <v>0</v>
      </c>
      <c r="G20" s="124">
        <v>7</v>
      </c>
      <c r="H20" s="128">
        <f t="shared" si="0"/>
        <v>7</v>
      </c>
      <c r="I20" s="124"/>
      <c r="J20" s="128">
        <f t="shared" si="1"/>
        <v>7</v>
      </c>
      <c r="K20" s="129"/>
      <c r="L20" s="129">
        <v>1</v>
      </c>
      <c r="M20" s="130">
        <f t="shared" si="2"/>
        <v>1</v>
      </c>
      <c r="N20" s="129">
        <v>1</v>
      </c>
    </row>
    <row r="21" spans="1:14">
      <c r="A21" s="16"/>
      <c r="B21" s="12"/>
      <c r="C21" s="17"/>
      <c r="D21" s="9"/>
      <c r="E21" s="68">
        <v>2</v>
      </c>
      <c r="F21" s="124">
        <v>0</v>
      </c>
      <c r="G21" s="124">
        <v>5</v>
      </c>
      <c r="H21" s="128">
        <f t="shared" si="0"/>
        <v>5</v>
      </c>
      <c r="I21" s="124"/>
      <c r="J21" s="128">
        <f t="shared" si="1"/>
        <v>5</v>
      </c>
      <c r="K21" s="129"/>
      <c r="L21" s="129"/>
      <c r="M21" s="130">
        <f t="shared" si="2"/>
        <v>0</v>
      </c>
      <c r="N21" s="129"/>
    </row>
    <row r="22" spans="1:14">
      <c r="A22" s="16"/>
      <c r="B22" s="14"/>
      <c r="C22" s="18"/>
      <c r="D22" s="9"/>
      <c r="E22" s="67">
        <v>1</v>
      </c>
      <c r="F22" s="124">
        <v>0</v>
      </c>
      <c r="G22" s="124">
        <v>0</v>
      </c>
      <c r="H22" s="128">
        <f t="shared" si="0"/>
        <v>0</v>
      </c>
      <c r="I22" s="124">
        <v>22</v>
      </c>
      <c r="J22" s="128">
        <f t="shared" si="1"/>
        <v>22</v>
      </c>
      <c r="K22" s="129"/>
      <c r="L22" s="129"/>
      <c r="M22" s="130">
        <f t="shared" si="2"/>
        <v>0</v>
      </c>
      <c r="N22" s="129"/>
    </row>
    <row r="23" spans="1:14" ht="12.75" customHeight="1">
      <c r="A23" s="16"/>
      <c r="B23" s="314" t="s">
        <v>18</v>
      </c>
      <c r="C23" s="315"/>
      <c r="D23" s="315"/>
      <c r="E23" s="316"/>
      <c r="F23" s="128">
        <f t="shared" ref="F23:N23" si="3">SUM(F10:F22)</f>
        <v>181</v>
      </c>
      <c r="G23" s="128">
        <f t="shared" si="3"/>
        <v>68</v>
      </c>
      <c r="H23" s="131">
        <f t="shared" si="3"/>
        <v>249</v>
      </c>
      <c r="I23" s="128">
        <f t="shared" si="3"/>
        <v>22</v>
      </c>
      <c r="J23" s="131">
        <f t="shared" si="3"/>
        <v>271</v>
      </c>
      <c r="K23" s="132">
        <f t="shared" si="3"/>
        <v>123</v>
      </c>
      <c r="L23" s="132">
        <f t="shared" si="3"/>
        <v>21</v>
      </c>
      <c r="M23" s="128">
        <f t="shared" si="3"/>
        <v>144</v>
      </c>
      <c r="N23" s="128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124">
        <v>422</v>
      </c>
      <c r="G24" s="124">
        <v>176</v>
      </c>
      <c r="H24" s="128">
        <f t="shared" ref="H24:H36" si="4">F24+G24</f>
        <v>598</v>
      </c>
      <c r="I24" s="124"/>
      <c r="J24" s="128">
        <f t="shared" ref="J24:J36" si="5">H24+I24</f>
        <v>598</v>
      </c>
      <c r="K24" s="129">
        <v>171</v>
      </c>
      <c r="L24" s="129">
        <v>39</v>
      </c>
      <c r="M24" s="133">
        <f t="shared" ref="M24:M36" si="6">K24+L24</f>
        <v>210</v>
      </c>
      <c r="N24" s="129">
        <v>49</v>
      </c>
    </row>
    <row r="25" spans="1:14">
      <c r="A25" s="16"/>
      <c r="B25" s="12"/>
      <c r="C25" s="12" t="s">
        <v>0</v>
      </c>
      <c r="D25" s="15"/>
      <c r="E25" s="68">
        <v>12</v>
      </c>
      <c r="F25" s="124">
        <v>25</v>
      </c>
      <c r="G25" s="124">
        <v>1</v>
      </c>
      <c r="H25" s="128">
        <f t="shared" si="4"/>
        <v>26</v>
      </c>
      <c r="I25" s="124"/>
      <c r="J25" s="128">
        <f t="shared" si="5"/>
        <v>26</v>
      </c>
      <c r="K25" s="129">
        <v>2</v>
      </c>
      <c r="L25" s="129">
        <v>1</v>
      </c>
      <c r="M25" s="133">
        <f t="shared" si="6"/>
        <v>3</v>
      </c>
      <c r="N25" s="129">
        <v>1</v>
      </c>
    </row>
    <row r="26" spans="1:14">
      <c r="A26" s="16"/>
      <c r="B26" s="12" t="s">
        <v>7</v>
      </c>
      <c r="C26" s="14"/>
      <c r="D26" s="15"/>
      <c r="E26" s="68">
        <v>11</v>
      </c>
      <c r="F26" s="124">
        <v>6</v>
      </c>
      <c r="G26" s="124">
        <v>0</v>
      </c>
      <c r="H26" s="128">
        <f t="shared" si="4"/>
        <v>6</v>
      </c>
      <c r="I26" s="124"/>
      <c r="J26" s="128">
        <f t="shared" si="5"/>
        <v>6</v>
      </c>
      <c r="K26" s="129"/>
      <c r="L26" s="129">
        <v>1</v>
      </c>
      <c r="M26" s="133">
        <f t="shared" si="6"/>
        <v>1</v>
      </c>
      <c r="N26" s="129">
        <v>1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24">
        <v>2</v>
      </c>
      <c r="G27" s="124">
        <v>2</v>
      </c>
      <c r="H27" s="128">
        <f t="shared" si="4"/>
        <v>4</v>
      </c>
      <c r="I27" s="124"/>
      <c r="J27" s="128">
        <f t="shared" si="5"/>
        <v>4</v>
      </c>
      <c r="K27" s="129"/>
      <c r="L27" s="129"/>
      <c r="M27" s="133">
        <f t="shared" si="6"/>
        <v>0</v>
      </c>
      <c r="N27" s="129"/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24">
        <v>12</v>
      </c>
      <c r="G28" s="124">
        <v>2</v>
      </c>
      <c r="H28" s="128">
        <f t="shared" si="4"/>
        <v>14</v>
      </c>
      <c r="I28" s="124"/>
      <c r="J28" s="128">
        <f t="shared" si="5"/>
        <v>14</v>
      </c>
      <c r="K28" s="129"/>
      <c r="L28" s="129"/>
      <c r="M28" s="133">
        <f t="shared" si="6"/>
        <v>0</v>
      </c>
      <c r="N28" s="129"/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24">
        <v>5</v>
      </c>
      <c r="G29" s="124">
        <v>4</v>
      </c>
      <c r="H29" s="128">
        <f t="shared" si="4"/>
        <v>9</v>
      </c>
      <c r="I29" s="124"/>
      <c r="J29" s="128">
        <f t="shared" si="5"/>
        <v>9</v>
      </c>
      <c r="K29" s="129"/>
      <c r="L29" s="129"/>
      <c r="M29" s="133">
        <f t="shared" si="6"/>
        <v>0</v>
      </c>
      <c r="N29" s="129"/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24">
        <v>9</v>
      </c>
      <c r="G30" s="124">
        <v>10</v>
      </c>
      <c r="H30" s="128">
        <f t="shared" si="4"/>
        <v>19</v>
      </c>
      <c r="I30" s="124"/>
      <c r="J30" s="128">
        <f t="shared" si="5"/>
        <v>19</v>
      </c>
      <c r="K30" s="129"/>
      <c r="L30" s="129">
        <v>1</v>
      </c>
      <c r="M30" s="133">
        <f t="shared" si="6"/>
        <v>1</v>
      </c>
      <c r="N30" s="129">
        <v>1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24">
        <v>4</v>
      </c>
      <c r="G31" s="124">
        <v>8</v>
      </c>
      <c r="H31" s="128">
        <f t="shared" si="4"/>
        <v>12</v>
      </c>
      <c r="I31" s="124"/>
      <c r="J31" s="128">
        <f t="shared" si="5"/>
        <v>12</v>
      </c>
      <c r="K31" s="129"/>
      <c r="L31" s="129"/>
      <c r="M31" s="133">
        <f t="shared" si="6"/>
        <v>0</v>
      </c>
      <c r="N31" s="129"/>
    </row>
    <row r="32" spans="1:14">
      <c r="A32" s="16"/>
      <c r="B32" s="12" t="s">
        <v>9</v>
      </c>
      <c r="C32" s="67"/>
      <c r="D32" s="15"/>
      <c r="E32" s="68">
        <v>5</v>
      </c>
      <c r="F32" s="124">
        <v>0</v>
      </c>
      <c r="G32" s="124">
        <v>8</v>
      </c>
      <c r="H32" s="128">
        <f t="shared" si="4"/>
        <v>8</v>
      </c>
      <c r="I32" s="124"/>
      <c r="J32" s="128">
        <f t="shared" si="5"/>
        <v>8</v>
      </c>
      <c r="K32" s="129"/>
      <c r="L32" s="129">
        <v>1</v>
      </c>
      <c r="M32" s="133">
        <f t="shared" si="6"/>
        <v>1</v>
      </c>
      <c r="N32" s="129">
        <v>2</v>
      </c>
    </row>
    <row r="33" spans="1:14">
      <c r="A33" s="16"/>
      <c r="B33" s="12"/>
      <c r="C33" s="12"/>
      <c r="D33" s="15"/>
      <c r="E33" s="68">
        <v>4</v>
      </c>
      <c r="F33" s="124">
        <v>12</v>
      </c>
      <c r="G33" s="124">
        <v>3</v>
      </c>
      <c r="H33" s="128">
        <f t="shared" si="4"/>
        <v>15</v>
      </c>
      <c r="I33" s="124"/>
      <c r="J33" s="128">
        <f t="shared" si="5"/>
        <v>15</v>
      </c>
      <c r="K33" s="129"/>
      <c r="L33" s="129"/>
      <c r="M33" s="133">
        <f t="shared" si="6"/>
        <v>0</v>
      </c>
      <c r="N33" s="129"/>
    </row>
    <row r="34" spans="1:14">
      <c r="A34" s="16"/>
      <c r="B34" s="12"/>
      <c r="C34" s="12" t="s">
        <v>1</v>
      </c>
      <c r="D34" s="15"/>
      <c r="E34" s="68">
        <v>3</v>
      </c>
      <c r="F34" s="124">
        <v>0</v>
      </c>
      <c r="G34" s="124">
        <v>1</v>
      </c>
      <c r="H34" s="128">
        <f t="shared" si="4"/>
        <v>1</v>
      </c>
      <c r="I34" s="124"/>
      <c r="J34" s="128">
        <f t="shared" si="5"/>
        <v>1</v>
      </c>
      <c r="K34" s="129"/>
      <c r="L34" s="129"/>
      <c r="M34" s="133">
        <f t="shared" si="6"/>
        <v>0</v>
      </c>
      <c r="N34" s="129"/>
    </row>
    <row r="35" spans="1:14">
      <c r="A35" s="16"/>
      <c r="B35" s="12"/>
      <c r="C35" s="12"/>
      <c r="D35" s="15"/>
      <c r="E35" s="68">
        <v>2</v>
      </c>
      <c r="F35" s="124">
        <v>0</v>
      </c>
      <c r="G35" s="124">
        <v>8</v>
      </c>
      <c r="H35" s="128">
        <f t="shared" si="4"/>
        <v>8</v>
      </c>
      <c r="I35" s="124"/>
      <c r="J35" s="128">
        <f t="shared" si="5"/>
        <v>8</v>
      </c>
      <c r="K35" s="129"/>
      <c r="L35" s="129"/>
      <c r="M35" s="133">
        <f t="shared" si="6"/>
        <v>0</v>
      </c>
      <c r="N35" s="129"/>
    </row>
    <row r="36" spans="1:14">
      <c r="A36" s="16"/>
      <c r="B36" s="14"/>
      <c r="C36" s="14"/>
      <c r="D36" s="15"/>
      <c r="E36" s="67">
        <v>1</v>
      </c>
      <c r="F36" s="124">
        <v>0</v>
      </c>
      <c r="G36" s="124">
        <v>2</v>
      </c>
      <c r="H36" s="128">
        <f t="shared" si="4"/>
        <v>2</v>
      </c>
      <c r="I36" s="124">
        <v>90</v>
      </c>
      <c r="J36" s="128">
        <f t="shared" si="5"/>
        <v>92</v>
      </c>
      <c r="K36" s="129"/>
      <c r="L36" s="129"/>
      <c r="M36" s="133">
        <f t="shared" si="6"/>
        <v>0</v>
      </c>
      <c r="N36" s="129"/>
    </row>
    <row r="37" spans="1:14" ht="12.75" customHeight="1">
      <c r="A37" s="16"/>
      <c r="B37" s="314" t="s">
        <v>19</v>
      </c>
      <c r="C37" s="315"/>
      <c r="D37" s="315"/>
      <c r="E37" s="315"/>
      <c r="F37" s="132">
        <f t="shared" ref="F37:N37" si="7">SUM(F24:F36)</f>
        <v>497</v>
      </c>
      <c r="G37" s="128">
        <f t="shared" si="7"/>
        <v>225</v>
      </c>
      <c r="H37" s="216">
        <f t="shared" si="7"/>
        <v>722</v>
      </c>
      <c r="I37" s="217">
        <f t="shared" si="7"/>
        <v>90</v>
      </c>
      <c r="J37" s="131">
        <f t="shared" si="7"/>
        <v>812</v>
      </c>
      <c r="K37" s="132">
        <f t="shared" si="7"/>
        <v>173</v>
      </c>
      <c r="L37" s="128">
        <f t="shared" si="7"/>
        <v>43</v>
      </c>
      <c r="M37" s="131">
        <f t="shared" si="7"/>
        <v>216</v>
      </c>
      <c r="N37" s="132">
        <f t="shared" si="7"/>
        <v>54</v>
      </c>
    </row>
    <row r="38" spans="1:14">
      <c r="A38" s="16"/>
      <c r="B38" s="67"/>
      <c r="C38" s="67"/>
      <c r="D38" s="19"/>
      <c r="E38" s="65">
        <v>13</v>
      </c>
      <c r="F38" s="124">
        <v>2</v>
      </c>
      <c r="G38" s="124"/>
      <c r="H38" s="128">
        <f t="shared" ref="H38:H50" si="8">F38+G38</f>
        <v>2</v>
      </c>
      <c r="I38" s="124"/>
      <c r="J38" s="128">
        <f t="shared" ref="J38:J50" si="9">H38+I38</f>
        <v>2</v>
      </c>
      <c r="K38" s="129">
        <v>2</v>
      </c>
      <c r="L38" s="129"/>
      <c r="M38" s="133">
        <f t="shared" ref="M38:M50" si="10">K38+L38</f>
        <v>2</v>
      </c>
      <c r="N38" s="129"/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24"/>
      <c r="G39" s="124"/>
      <c r="H39" s="128">
        <f t="shared" si="8"/>
        <v>0</v>
      </c>
      <c r="I39" s="124"/>
      <c r="J39" s="128">
        <f t="shared" si="9"/>
        <v>0</v>
      </c>
      <c r="K39" s="129"/>
      <c r="L39" s="129"/>
      <c r="M39" s="133">
        <f t="shared" si="10"/>
        <v>0</v>
      </c>
      <c r="N39" s="129"/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24"/>
      <c r="G40" s="124"/>
      <c r="H40" s="128">
        <f t="shared" si="8"/>
        <v>0</v>
      </c>
      <c r="I40" s="124"/>
      <c r="J40" s="128">
        <f t="shared" si="9"/>
        <v>0</v>
      </c>
      <c r="K40" s="129"/>
      <c r="L40" s="129"/>
      <c r="M40" s="133">
        <f t="shared" si="10"/>
        <v>0</v>
      </c>
      <c r="N40" s="129"/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24"/>
      <c r="G41" s="124"/>
      <c r="H41" s="128">
        <f t="shared" si="8"/>
        <v>0</v>
      </c>
      <c r="I41" s="124"/>
      <c r="J41" s="128">
        <f t="shared" si="9"/>
        <v>0</v>
      </c>
      <c r="K41" s="129"/>
      <c r="L41" s="129"/>
      <c r="M41" s="133">
        <f t="shared" si="10"/>
        <v>0</v>
      </c>
      <c r="N41" s="129"/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24"/>
      <c r="G42" s="124"/>
      <c r="H42" s="128">
        <f t="shared" si="8"/>
        <v>0</v>
      </c>
      <c r="I42" s="124"/>
      <c r="J42" s="128">
        <f t="shared" si="9"/>
        <v>0</v>
      </c>
      <c r="K42" s="129"/>
      <c r="L42" s="129"/>
      <c r="M42" s="133">
        <f t="shared" si="10"/>
        <v>0</v>
      </c>
      <c r="N42" s="129"/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24"/>
      <c r="G43" s="124"/>
      <c r="H43" s="128">
        <f t="shared" si="8"/>
        <v>0</v>
      </c>
      <c r="I43" s="124"/>
      <c r="J43" s="128">
        <f t="shared" si="9"/>
        <v>0</v>
      </c>
      <c r="K43" s="129"/>
      <c r="L43" s="129"/>
      <c r="M43" s="133">
        <f t="shared" si="10"/>
        <v>0</v>
      </c>
      <c r="N43" s="129"/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24"/>
      <c r="G44" s="124"/>
      <c r="H44" s="128">
        <f t="shared" si="8"/>
        <v>0</v>
      </c>
      <c r="I44" s="124"/>
      <c r="J44" s="128">
        <f t="shared" si="9"/>
        <v>0</v>
      </c>
      <c r="K44" s="129"/>
      <c r="L44" s="129"/>
      <c r="M44" s="133">
        <f t="shared" si="10"/>
        <v>0</v>
      </c>
      <c r="N44" s="129"/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24"/>
      <c r="G45" s="124"/>
      <c r="H45" s="128">
        <f t="shared" si="8"/>
        <v>0</v>
      </c>
      <c r="I45" s="124"/>
      <c r="J45" s="128">
        <f t="shared" si="9"/>
        <v>0</v>
      </c>
      <c r="K45" s="129"/>
      <c r="L45" s="129"/>
      <c r="M45" s="133">
        <f t="shared" si="10"/>
        <v>0</v>
      </c>
      <c r="N45" s="129"/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24"/>
      <c r="G46" s="124"/>
      <c r="H46" s="128">
        <f t="shared" si="8"/>
        <v>0</v>
      </c>
      <c r="I46" s="124"/>
      <c r="J46" s="128">
        <f t="shared" si="9"/>
        <v>0</v>
      </c>
      <c r="K46" s="129"/>
      <c r="L46" s="129"/>
      <c r="M46" s="133">
        <f t="shared" si="10"/>
        <v>0</v>
      </c>
      <c r="N46" s="129"/>
    </row>
    <row r="47" spans="1:14">
      <c r="A47" s="16"/>
      <c r="B47" s="12"/>
      <c r="C47" s="12"/>
      <c r="D47" s="15" t="s">
        <v>7</v>
      </c>
      <c r="E47" s="65">
        <v>4</v>
      </c>
      <c r="F47" s="124"/>
      <c r="G47" s="124"/>
      <c r="H47" s="128">
        <f t="shared" si="8"/>
        <v>0</v>
      </c>
      <c r="I47" s="124"/>
      <c r="J47" s="128">
        <f t="shared" si="9"/>
        <v>0</v>
      </c>
      <c r="K47" s="129"/>
      <c r="L47" s="129"/>
      <c r="M47" s="133">
        <f t="shared" si="10"/>
        <v>0</v>
      </c>
      <c r="N47" s="129"/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24"/>
      <c r="G48" s="124"/>
      <c r="H48" s="128">
        <f t="shared" si="8"/>
        <v>0</v>
      </c>
      <c r="I48" s="124"/>
      <c r="J48" s="128">
        <f t="shared" si="9"/>
        <v>0</v>
      </c>
      <c r="K48" s="129"/>
      <c r="L48" s="129"/>
      <c r="M48" s="133">
        <f t="shared" si="10"/>
        <v>0</v>
      </c>
      <c r="N48" s="129"/>
    </row>
    <row r="49" spans="1:14">
      <c r="A49" s="16"/>
      <c r="B49" s="12"/>
      <c r="C49" s="12"/>
      <c r="D49" s="15" t="s">
        <v>3</v>
      </c>
      <c r="E49" s="65">
        <v>2</v>
      </c>
      <c r="F49" s="124"/>
      <c r="G49" s="124"/>
      <c r="H49" s="128">
        <f t="shared" si="8"/>
        <v>0</v>
      </c>
      <c r="I49" s="124"/>
      <c r="J49" s="128">
        <f t="shared" si="9"/>
        <v>0</v>
      </c>
      <c r="K49" s="129"/>
      <c r="L49" s="129"/>
      <c r="M49" s="133">
        <f t="shared" si="10"/>
        <v>0</v>
      </c>
      <c r="N49" s="129"/>
    </row>
    <row r="50" spans="1:14">
      <c r="A50" s="16"/>
      <c r="B50" s="14"/>
      <c r="C50" s="15"/>
      <c r="D50" s="14"/>
      <c r="E50" s="67">
        <v>1</v>
      </c>
      <c r="F50" s="134"/>
      <c r="G50" s="134"/>
      <c r="H50" s="135">
        <f t="shared" si="8"/>
        <v>0</v>
      </c>
      <c r="I50" s="134">
        <v>33</v>
      </c>
      <c r="J50" s="135">
        <f t="shared" si="9"/>
        <v>33</v>
      </c>
      <c r="K50" s="136"/>
      <c r="L50" s="136"/>
      <c r="M50" s="137">
        <f t="shared" si="10"/>
        <v>0</v>
      </c>
      <c r="N50" s="136"/>
    </row>
    <row r="51" spans="1:14" ht="12.75" customHeight="1">
      <c r="A51" s="61"/>
      <c r="B51" s="317" t="s">
        <v>20</v>
      </c>
      <c r="C51" s="317"/>
      <c r="D51" s="317"/>
      <c r="E51" s="317"/>
      <c r="F51" s="128">
        <f t="shared" ref="F51:N51" si="11">SUM(F38:F50)</f>
        <v>2</v>
      </c>
      <c r="G51" s="128">
        <f t="shared" si="11"/>
        <v>0</v>
      </c>
      <c r="H51" s="128">
        <f t="shared" si="11"/>
        <v>2</v>
      </c>
      <c r="I51" s="128">
        <f t="shared" si="11"/>
        <v>33</v>
      </c>
      <c r="J51" s="128">
        <f t="shared" si="11"/>
        <v>35</v>
      </c>
      <c r="K51" s="128">
        <f t="shared" si="11"/>
        <v>2</v>
      </c>
      <c r="L51" s="128">
        <f t="shared" si="11"/>
        <v>0</v>
      </c>
      <c r="M51" s="128">
        <f t="shared" si="11"/>
        <v>2</v>
      </c>
      <c r="N51" s="128">
        <f t="shared" si="11"/>
        <v>0</v>
      </c>
    </row>
    <row r="52" spans="1:14">
      <c r="A52" s="61"/>
      <c r="B52" s="314" t="s">
        <v>37</v>
      </c>
      <c r="C52" s="315"/>
      <c r="D52" s="315"/>
      <c r="E52" s="316"/>
      <c r="F52" s="124"/>
      <c r="G52" s="124"/>
      <c r="H52" s="124"/>
      <c r="I52" s="124"/>
      <c r="J52" s="124"/>
      <c r="K52" s="124"/>
      <c r="L52" s="124"/>
      <c r="M52" s="124">
        <f>SUM(K52:L52)</f>
        <v>0</v>
      </c>
      <c r="N52" s="124"/>
    </row>
    <row r="53" spans="1:14" ht="12.75" customHeight="1">
      <c r="A53" s="61"/>
      <c r="B53" s="312" t="s">
        <v>40</v>
      </c>
      <c r="C53" s="312"/>
      <c r="D53" s="312"/>
      <c r="E53" s="312"/>
      <c r="F53" s="138">
        <f t="shared" ref="F53:N53" si="12">+F23+F37+F51+F52</f>
        <v>680</v>
      </c>
      <c r="G53" s="138">
        <f t="shared" si="12"/>
        <v>293</v>
      </c>
      <c r="H53" s="138">
        <f t="shared" si="12"/>
        <v>973</v>
      </c>
      <c r="I53" s="138">
        <f t="shared" si="12"/>
        <v>145</v>
      </c>
      <c r="J53" s="138">
        <f t="shared" si="12"/>
        <v>1118</v>
      </c>
      <c r="K53" s="138">
        <f t="shared" si="12"/>
        <v>298</v>
      </c>
      <c r="L53" s="138">
        <f t="shared" si="12"/>
        <v>64</v>
      </c>
      <c r="M53" s="138">
        <f t="shared" si="12"/>
        <v>362</v>
      </c>
      <c r="N53" s="138">
        <f t="shared" si="12"/>
        <v>82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Q41" sqref="Q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67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49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40">
        <v>104</v>
      </c>
      <c r="G10" s="140">
        <v>0</v>
      </c>
      <c r="H10" s="141">
        <v>104</v>
      </c>
      <c r="I10" s="140">
        <v>0</v>
      </c>
      <c r="J10" s="141">
        <v>104</v>
      </c>
      <c r="K10" s="142">
        <v>99</v>
      </c>
      <c r="L10" s="142">
        <v>6</v>
      </c>
      <c r="M10" s="143">
        <f>SUM(K10:L10)</f>
        <v>105</v>
      </c>
      <c r="N10" s="142">
        <v>7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40">
        <v>11</v>
      </c>
      <c r="G11" s="140">
        <v>0</v>
      </c>
      <c r="H11" s="141">
        <v>11</v>
      </c>
      <c r="I11" s="140">
        <v>0</v>
      </c>
      <c r="J11" s="141">
        <v>11</v>
      </c>
      <c r="K11" s="142">
        <v>0</v>
      </c>
      <c r="L11" s="142">
        <v>0</v>
      </c>
      <c r="M11" s="143">
        <v>0</v>
      </c>
      <c r="N11" s="142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40">
        <v>1</v>
      </c>
      <c r="G12" s="140">
        <v>0</v>
      </c>
      <c r="H12" s="141">
        <v>1</v>
      </c>
      <c r="I12" s="140">
        <v>0</v>
      </c>
      <c r="J12" s="141">
        <v>1</v>
      </c>
      <c r="K12" s="142">
        <v>0</v>
      </c>
      <c r="L12" s="142">
        <v>0</v>
      </c>
      <c r="M12" s="143">
        <v>0</v>
      </c>
      <c r="N12" s="142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40">
        <v>4</v>
      </c>
      <c r="G13" s="140">
        <v>0</v>
      </c>
      <c r="H13" s="141">
        <v>4</v>
      </c>
      <c r="I13" s="140">
        <v>0</v>
      </c>
      <c r="J13" s="141">
        <v>4</v>
      </c>
      <c r="K13" s="142">
        <v>0</v>
      </c>
      <c r="L13" s="142">
        <v>0</v>
      </c>
      <c r="M13" s="143">
        <v>0</v>
      </c>
      <c r="N13" s="142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40">
        <v>0</v>
      </c>
      <c r="G14" s="140">
        <v>0</v>
      </c>
      <c r="H14" s="141">
        <v>0</v>
      </c>
      <c r="I14" s="140">
        <v>0</v>
      </c>
      <c r="J14" s="141">
        <v>0</v>
      </c>
      <c r="K14" s="142">
        <v>0</v>
      </c>
      <c r="L14" s="142">
        <v>0</v>
      </c>
      <c r="M14" s="143">
        <v>0</v>
      </c>
      <c r="N14" s="14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40">
        <v>1</v>
      </c>
      <c r="G15" s="140">
        <v>0</v>
      </c>
      <c r="H15" s="141">
        <v>1</v>
      </c>
      <c r="I15" s="140">
        <v>0</v>
      </c>
      <c r="J15" s="141">
        <v>1</v>
      </c>
      <c r="K15" s="142">
        <v>0</v>
      </c>
      <c r="L15" s="142">
        <v>0</v>
      </c>
      <c r="M15" s="143">
        <v>0</v>
      </c>
      <c r="N15" s="142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40">
        <v>9</v>
      </c>
      <c r="G16" s="140">
        <v>0</v>
      </c>
      <c r="H16" s="141">
        <v>9</v>
      </c>
      <c r="I16" s="140">
        <v>0</v>
      </c>
      <c r="J16" s="141">
        <v>9</v>
      </c>
      <c r="K16" s="142">
        <v>0</v>
      </c>
      <c r="L16" s="142">
        <v>0</v>
      </c>
      <c r="M16" s="143">
        <v>0</v>
      </c>
      <c r="N16" s="142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40">
        <v>12</v>
      </c>
      <c r="G17" s="140">
        <v>0</v>
      </c>
      <c r="H17" s="141">
        <v>12</v>
      </c>
      <c r="I17" s="140">
        <v>0</v>
      </c>
      <c r="J17" s="141">
        <v>12</v>
      </c>
      <c r="K17" s="142">
        <v>0</v>
      </c>
      <c r="L17" s="142">
        <v>0</v>
      </c>
      <c r="M17" s="143">
        <v>0</v>
      </c>
      <c r="N17" s="142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40">
        <v>8</v>
      </c>
      <c r="G18" s="140">
        <v>0</v>
      </c>
      <c r="H18" s="141">
        <v>8</v>
      </c>
      <c r="I18" s="140">
        <v>0</v>
      </c>
      <c r="J18" s="141">
        <v>8</v>
      </c>
      <c r="K18" s="142">
        <v>0</v>
      </c>
      <c r="L18" s="142">
        <v>0</v>
      </c>
      <c r="M18" s="143">
        <v>0</v>
      </c>
      <c r="N18" s="142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40">
        <v>22</v>
      </c>
      <c r="G19" s="140">
        <v>0</v>
      </c>
      <c r="H19" s="141">
        <v>22</v>
      </c>
      <c r="I19" s="140">
        <v>0</v>
      </c>
      <c r="J19" s="141">
        <v>22</v>
      </c>
      <c r="K19" s="142">
        <v>0</v>
      </c>
      <c r="L19" s="142">
        <v>0</v>
      </c>
      <c r="M19" s="143">
        <v>0</v>
      </c>
      <c r="N19" s="142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40">
        <v>0</v>
      </c>
      <c r="G20" s="140">
        <v>3</v>
      </c>
      <c r="H20" s="141">
        <v>3</v>
      </c>
      <c r="I20" s="140">
        <v>0</v>
      </c>
      <c r="J20" s="141">
        <v>3</v>
      </c>
      <c r="K20" s="142">
        <v>0</v>
      </c>
      <c r="L20" s="142">
        <v>0</v>
      </c>
      <c r="M20" s="143">
        <v>0</v>
      </c>
      <c r="N20" s="142">
        <v>0</v>
      </c>
    </row>
    <row r="21" spans="1:14">
      <c r="A21" s="16"/>
      <c r="B21" s="12"/>
      <c r="C21" s="17"/>
      <c r="D21" s="9"/>
      <c r="E21" s="68">
        <v>2</v>
      </c>
      <c r="F21" s="140">
        <v>0</v>
      </c>
      <c r="G21" s="140">
        <v>26</v>
      </c>
      <c r="H21" s="141">
        <v>26</v>
      </c>
      <c r="I21" s="140">
        <v>0</v>
      </c>
      <c r="J21" s="141">
        <v>26</v>
      </c>
      <c r="K21" s="142">
        <v>0</v>
      </c>
      <c r="L21" s="142">
        <v>0</v>
      </c>
      <c r="M21" s="143">
        <v>0</v>
      </c>
      <c r="N21" s="142">
        <v>0</v>
      </c>
    </row>
    <row r="22" spans="1:14">
      <c r="A22" s="16"/>
      <c r="B22" s="14"/>
      <c r="C22" s="18"/>
      <c r="D22" s="9"/>
      <c r="E22" s="67">
        <v>1</v>
      </c>
      <c r="F22" s="140">
        <v>0</v>
      </c>
      <c r="G22" s="140">
        <v>5</v>
      </c>
      <c r="H22" s="141">
        <v>5</v>
      </c>
      <c r="I22" s="140">
        <v>13</v>
      </c>
      <c r="J22" s="144">
        <f>H22+I22</f>
        <v>18</v>
      </c>
      <c r="K22" s="142">
        <v>0</v>
      </c>
      <c r="L22" s="142">
        <v>0</v>
      </c>
      <c r="M22" s="143">
        <v>0</v>
      </c>
      <c r="N22" s="142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45">
        <f>SUM(F10:F22)</f>
        <v>172</v>
      </c>
      <c r="G23" s="145">
        <f>SUM(G10:G22)</f>
        <v>34</v>
      </c>
      <c r="H23" s="146">
        <f>F23+G23</f>
        <v>206</v>
      </c>
      <c r="I23" s="145">
        <v>13</v>
      </c>
      <c r="J23" s="146">
        <f>SUM(J10:J22)</f>
        <v>219</v>
      </c>
      <c r="K23" s="145">
        <f>SUM(K10:K22)</f>
        <v>99</v>
      </c>
      <c r="L23" s="147">
        <f>SUM(L10:L22)</f>
        <v>6</v>
      </c>
      <c r="M23" s="145">
        <f>SUM(M10:M22)</f>
        <v>105</v>
      </c>
      <c r="N23" s="145">
        <f>SUM(N10:N22)</f>
        <v>7</v>
      </c>
    </row>
    <row r="24" spans="1:14">
      <c r="A24" s="16"/>
      <c r="B24" s="12"/>
      <c r="C24" s="12"/>
      <c r="D24" s="15"/>
      <c r="E24" s="14">
        <v>13</v>
      </c>
      <c r="F24" s="140">
        <v>368</v>
      </c>
      <c r="G24" s="140">
        <v>0</v>
      </c>
      <c r="H24" s="141">
        <v>368</v>
      </c>
      <c r="I24" s="140">
        <v>0</v>
      </c>
      <c r="J24" s="141">
        <v>368</v>
      </c>
      <c r="K24" s="142">
        <v>151</v>
      </c>
      <c r="L24" s="142">
        <v>30</v>
      </c>
      <c r="M24" s="148">
        <f>SUM(K24:L24)</f>
        <v>181</v>
      </c>
      <c r="N24" s="142">
        <v>39</v>
      </c>
    </row>
    <row r="25" spans="1:14">
      <c r="A25" s="16"/>
      <c r="B25" s="12"/>
      <c r="C25" s="12" t="s">
        <v>0</v>
      </c>
      <c r="D25" s="15"/>
      <c r="E25" s="68">
        <v>12</v>
      </c>
      <c r="F25" s="140">
        <v>34</v>
      </c>
      <c r="G25" s="140">
        <v>0</v>
      </c>
      <c r="H25" s="141">
        <v>34</v>
      </c>
      <c r="I25" s="140">
        <v>0</v>
      </c>
      <c r="J25" s="141">
        <v>34</v>
      </c>
      <c r="K25" s="142">
        <v>0</v>
      </c>
      <c r="L25" s="142">
        <v>0</v>
      </c>
      <c r="M25" s="148">
        <v>0</v>
      </c>
      <c r="N25" s="142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40">
        <v>6</v>
      </c>
      <c r="G26" s="140">
        <v>0</v>
      </c>
      <c r="H26" s="141">
        <v>6</v>
      </c>
      <c r="I26" s="140">
        <v>0</v>
      </c>
      <c r="J26" s="141">
        <v>6</v>
      </c>
      <c r="K26" s="142">
        <v>0</v>
      </c>
      <c r="L26" s="142">
        <v>0</v>
      </c>
      <c r="M26" s="148">
        <v>0</v>
      </c>
      <c r="N26" s="142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40">
        <v>3</v>
      </c>
      <c r="G27" s="140">
        <v>0</v>
      </c>
      <c r="H27" s="141">
        <v>3</v>
      </c>
      <c r="I27" s="140">
        <v>0</v>
      </c>
      <c r="J27" s="141">
        <v>3</v>
      </c>
      <c r="K27" s="142">
        <v>0</v>
      </c>
      <c r="L27" s="142">
        <v>0</v>
      </c>
      <c r="M27" s="148">
        <v>0</v>
      </c>
      <c r="N27" s="142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40">
        <v>1</v>
      </c>
      <c r="G28" s="140">
        <v>0</v>
      </c>
      <c r="H28" s="141">
        <v>1</v>
      </c>
      <c r="I28" s="140">
        <v>0</v>
      </c>
      <c r="J28" s="141">
        <v>1</v>
      </c>
      <c r="K28" s="142">
        <v>0</v>
      </c>
      <c r="L28" s="142">
        <v>0</v>
      </c>
      <c r="M28" s="148">
        <v>0</v>
      </c>
      <c r="N28" s="14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40">
        <v>0</v>
      </c>
      <c r="G29" s="140">
        <v>0</v>
      </c>
      <c r="H29" s="141">
        <v>0</v>
      </c>
      <c r="I29" s="140">
        <v>0</v>
      </c>
      <c r="J29" s="141">
        <v>0</v>
      </c>
      <c r="K29" s="142">
        <v>1</v>
      </c>
      <c r="L29" s="142">
        <v>0</v>
      </c>
      <c r="M29" s="148">
        <v>0</v>
      </c>
      <c r="N29" s="142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40">
        <v>7</v>
      </c>
      <c r="G30" s="140">
        <v>0</v>
      </c>
      <c r="H30" s="141">
        <v>7</v>
      </c>
      <c r="I30" s="140">
        <v>0</v>
      </c>
      <c r="J30" s="141">
        <v>7</v>
      </c>
      <c r="K30" s="142">
        <v>0</v>
      </c>
      <c r="L30" s="142">
        <v>0</v>
      </c>
      <c r="M30" s="148">
        <v>0</v>
      </c>
      <c r="N30" s="142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40">
        <v>7</v>
      </c>
      <c r="G31" s="140">
        <v>0</v>
      </c>
      <c r="H31" s="141">
        <v>7</v>
      </c>
      <c r="I31" s="140">
        <v>0</v>
      </c>
      <c r="J31" s="141">
        <v>7</v>
      </c>
      <c r="K31" s="142">
        <v>0</v>
      </c>
      <c r="L31" s="142">
        <v>0</v>
      </c>
      <c r="M31" s="148">
        <v>0</v>
      </c>
      <c r="N31" s="142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140">
        <v>22</v>
      </c>
      <c r="G32" s="140">
        <v>0</v>
      </c>
      <c r="H32" s="141">
        <v>22</v>
      </c>
      <c r="I32" s="140">
        <v>0</v>
      </c>
      <c r="J32" s="141">
        <v>22</v>
      </c>
      <c r="K32" s="142">
        <v>0</v>
      </c>
      <c r="L32" s="142">
        <v>0</v>
      </c>
      <c r="M32" s="148">
        <v>0</v>
      </c>
      <c r="N32" s="142">
        <v>0</v>
      </c>
    </row>
    <row r="33" spans="1:14">
      <c r="A33" s="16"/>
      <c r="B33" s="12"/>
      <c r="C33" s="12"/>
      <c r="D33" s="15"/>
      <c r="E33" s="68">
        <v>4</v>
      </c>
      <c r="F33" s="140">
        <v>12</v>
      </c>
      <c r="G33" s="140">
        <v>0</v>
      </c>
      <c r="H33" s="141">
        <v>12</v>
      </c>
      <c r="I33" s="140">
        <v>0</v>
      </c>
      <c r="J33" s="141">
        <v>12</v>
      </c>
      <c r="K33" s="142">
        <v>0</v>
      </c>
      <c r="L33" s="142">
        <v>0</v>
      </c>
      <c r="M33" s="148">
        <v>0</v>
      </c>
      <c r="N33" s="142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40">
        <v>0</v>
      </c>
      <c r="G34" s="140">
        <v>2</v>
      </c>
      <c r="H34" s="141">
        <v>2</v>
      </c>
      <c r="I34" s="140">
        <v>0</v>
      </c>
      <c r="J34" s="141">
        <v>2</v>
      </c>
      <c r="K34" s="142">
        <v>0</v>
      </c>
      <c r="L34" s="142">
        <v>0</v>
      </c>
      <c r="M34" s="148">
        <v>0</v>
      </c>
      <c r="N34" s="142">
        <v>0</v>
      </c>
    </row>
    <row r="35" spans="1:14">
      <c r="A35" s="16"/>
      <c r="B35" s="12"/>
      <c r="C35" s="12"/>
      <c r="D35" s="15"/>
      <c r="E35" s="68">
        <v>2</v>
      </c>
      <c r="F35" s="140">
        <v>0</v>
      </c>
      <c r="G35" s="140">
        <v>50</v>
      </c>
      <c r="H35" s="141">
        <v>50</v>
      </c>
      <c r="I35" s="140">
        <v>0</v>
      </c>
      <c r="J35" s="141">
        <v>50</v>
      </c>
      <c r="K35" s="142">
        <v>0</v>
      </c>
      <c r="L35" s="142">
        <v>0</v>
      </c>
      <c r="M35" s="148">
        <v>0</v>
      </c>
      <c r="N35" s="142">
        <v>0</v>
      </c>
    </row>
    <row r="36" spans="1:14">
      <c r="A36" s="16"/>
      <c r="B36" s="14"/>
      <c r="C36" s="14"/>
      <c r="D36" s="15"/>
      <c r="E36" s="67">
        <v>1</v>
      </c>
      <c r="F36" s="140">
        <v>0</v>
      </c>
      <c r="G36" s="140">
        <v>12</v>
      </c>
      <c r="H36" s="141">
        <v>12</v>
      </c>
      <c r="I36" s="140">
        <v>30</v>
      </c>
      <c r="J36" s="141">
        <v>42</v>
      </c>
      <c r="K36" s="142">
        <v>0</v>
      </c>
      <c r="L36" s="142">
        <v>1</v>
      </c>
      <c r="M36" s="148">
        <v>1</v>
      </c>
      <c r="N36" s="142">
        <v>2</v>
      </c>
    </row>
    <row r="37" spans="1:14" ht="12.75" customHeight="1">
      <c r="A37" s="16"/>
      <c r="B37" s="314" t="s">
        <v>19</v>
      </c>
      <c r="C37" s="315"/>
      <c r="D37" s="315"/>
      <c r="E37" s="315"/>
      <c r="F37" s="147">
        <f>SUM(F24:F36)</f>
        <v>460</v>
      </c>
      <c r="G37" s="145">
        <f>SUM(G24:G36)</f>
        <v>64</v>
      </c>
      <c r="H37" s="149">
        <f>F37+G37</f>
        <v>524</v>
      </c>
      <c r="I37" s="150">
        <v>30</v>
      </c>
      <c r="J37" s="146">
        <f>H37+I37</f>
        <v>554</v>
      </c>
      <c r="K37" s="147">
        <f>SUM(K24:K36)</f>
        <v>152</v>
      </c>
      <c r="L37" s="145">
        <f>SUM(L24:L36)</f>
        <v>31</v>
      </c>
      <c r="M37" s="146">
        <f>SUM(M24:M36)</f>
        <v>182</v>
      </c>
      <c r="N37" s="147">
        <f>SUM(N24:N36)</f>
        <v>41</v>
      </c>
    </row>
    <row r="38" spans="1:14">
      <c r="A38" s="16"/>
      <c r="B38" s="67"/>
      <c r="C38" s="67"/>
      <c r="D38" s="19"/>
      <c r="E38" s="65">
        <v>13</v>
      </c>
      <c r="F38" s="140">
        <v>2</v>
      </c>
      <c r="G38" s="140">
        <v>0</v>
      </c>
      <c r="H38" s="144">
        <v>2</v>
      </c>
      <c r="I38" s="140">
        <v>0</v>
      </c>
      <c r="J38" s="144">
        <v>2</v>
      </c>
      <c r="K38" s="142">
        <v>3</v>
      </c>
      <c r="L38" s="142">
        <v>1</v>
      </c>
      <c r="M38" s="148">
        <v>4</v>
      </c>
      <c r="N38" s="14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40">
        <v>0</v>
      </c>
      <c r="G39" s="140">
        <v>0</v>
      </c>
      <c r="H39" s="144">
        <v>0</v>
      </c>
      <c r="I39" s="140">
        <v>0</v>
      </c>
      <c r="J39" s="144">
        <v>0</v>
      </c>
      <c r="K39" s="142">
        <v>0</v>
      </c>
      <c r="L39" s="142">
        <v>0</v>
      </c>
      <c r="M39" s="148">
        <v>0</v>
      </c>
      <c r="N39" s="142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40">
        <v>0</v>
      </c>
      <c r="G40" s="140">
        <v>0</v>
      </c>
      <c r="H40" s="144">
        <v>0</v>
      </c>
      <c r="I40" s="140">
        <v>0</v>
      </c>
      <c r="J40" s="144">
        <v>0</v>
      </c>
      <c r="K40" s="142">
        <v>0</v>
      </c>
      <c r="L40" s="142">
        <v>0</v>
      </c>
      <c r="M40" s="148">
        <v>0</v>
      </c>
      <c r="N40" s="142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40">
        <v>0</v>
      </c>
      <c r="G41" s="140">
        <v>0</v>
      </c>
      <c r="H41" s="144">
        <v>0</v>
      </c>
      <c r="I41" s="140">
        <v>0</v>
      </c>
      <c r="J41" s="144">
        <v>0</v>
      </c>
      <c r="K41" s="142">
        <v>0</v>
      </c>
      <c r="L41" s="142">
        <v>0</v>
      </c>
      <c r="M41" s="148">
        <v>0</v>
      </c>
      <c r="N41" s="142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40">
        <v>0</v>
      </c>
      <c r="G42" s="140">
        <v>0</v>
      </c>
      <c r="H42" s="144">
        <v>0</v>
      </c>
      <c r="I42" s="140">
        <v>0</v>
      </c>
      <c r="J42" s="144">
        <v>0</v>
      </c>
      <c r="K42" s="142">
        <v>0</v>
      </c>
      <c r="L42" s="142">
        <v>0</v>
      </c>
      <c r="M42" s="148">
        <v>0</v>
      </c>
      <c r="N42" s="14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40">
        <v>0</v>
      </c>
      <c r="G43" s="140">
        <v>0</v>
      </c>
      <c r="H43" s="144">
        <v>0</v>
      </c>
      <c r="I43" s="140">
        <v>0</v>
      </c>
      <c r="J43" s="144">
        <v>0</v>
      </c>
      <c r="K43" s="142">
        <v>0</v>
      </c>
      <c r="L43" s="142">
        <v>0</v>
      </c>
      <c r="M43" s="148">
        <v>0</v>
      </c>
      <c r="N43" s="142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40">
        <v>0</v>
      </c>
      <c r="G44" s="140">
        <v>0</v>
      </c>
      <c r="H44" s="144">
        <v>0</v>
      </c>
      <c r="I44" s="140">
        <v>0</v>
      </c>
      <c r="J44" s="144">
        <v>0</v>
      </c>
      <c r="K44" s="142">
        <v>0</v>
      </c>
      <c r="L44" s="142">
        <v>0</v>
      </c>
      <c r="M44" s="148">
        <v>0</v>
      </c>
      <c r="N44" s="142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40">
        <v>0</v>
      </c>
      <c r="G45" s="140">
        <v>0</v>
      </c>
      <c r="H45" s="144">
        <v>0</v>
      </c>
      <c r="I45" s="140">
        <v>0</v>
      </c>
      <c r="J45" s="144">
        <v>0</v>
      </c>
      <c r="K45" s="142">
        <v>0</v>
      </c>
      <c r="L45" s="142">
        <v>0</v>
      </c>
      <c r="M45" s="148">
        <v>0</v>
      </c>
      <c r="N45" s="142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40">
        <v>0</v>
      </c>
      <c r="G46" s="140">
        <v>0</v>
      </c>
      <c r="H46" s="144">
        <v>0</v>
      </c>
      <c r="I46" s="140">
        <v>0</v>
      </c>
      <c r="J46" s="144">
        <v>0</v>
      </c>
      <c r="K46" s="142">
        <v>0</v>
      </c>
      <c r="L46" s="142">
        <v>0</v>
      </c>
      <c r="M46" s="148">
        <v>0</v>
      </c>
      <c r="N46" s="142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40">
        <v>0</v>
      </c>
      <c r="G47" s="140">
        <v>0</v>
      </c>
      <c r="H47" s="144">
        <v>0</v>
      </c>
      <c r="I47" s="140">
        <v>0</v>
      </c>
      <c r="J47" s="144">
        <v>0</v>
      </c>
      <c r="K47" s="142">
        <v>0</v>
      </c>
      <c r="L47" s="142">
        <v>0</v>
      </c>
      <c r="M47" s="148">
        <v>0</v>
      </c>
      <c r="N47" s="142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40">
        <v>0</v>
      </c>
      <c r="G48" s="140">
        <v>0</v>
      </c>
      <c r="H48" s="144">
        <v>0</v>
      </c>
      <c r="I48" s="140">
        <v>0</v>
      </c>
      <c r="J48" s="144">
        <v>0</v>
      </c>
      <c r="K48" s="142">
        <v>0</v>
      </c>
      <c r="L48" s="142">
        <v>0</v>
      </c>
      <c r="M48" s="148">
        <v>0</v>
      </c>
      <c r="N48" s="142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40">
        <v>0</v>
      </c>
      <c r="G49" s="140">
        <v>0</v>
      </c>
      <c r="H49" s="144">
        <v>0</v>
      </c>
      <c r="I49" s="140">
        <v>0</v>
      </c>
      <c r="J49" s="144">
        <v>0</v>
      </c>
      <c r="K49" s="142">
        <v>0</v>
      </c>
      <c r="L49" s="142">
        <v>0</v>
      </c>
      <c r="M49" s="148">
        <v>0</v>
      </c>
      <c r="N49" s="142">
        <v>0</v>
      </c>
    </row>
    <row r="50" spans="1:14">
      <c r="A50" s="16"/>
      <c r="B50" s="14"/>
      <c r="C50" s="15"/>
      <c r="D50" s="14"/>
      <c r="E50" s="67">
        <v>1</v>
      </c>
      <c r="F50" s="151">
        <v>0</v>
      </c>
      <c r="G50" s="151">
        <v>0</v>
      </c>
      <c r="H50" s="144">
        <v>0</v>
      </c>
      <c r="I50" s="140">
        <v>0</v>
      </c>
      <c r="J50" s="144">
        <v>0</v>
      </c>
      <c r="K50" s="142">
        <v>0</v>
      </c>
      <c r="L50" s="142">
        <v>0</v>
      </c>
      <c r="M50" s="152">
        <v>0</v>
      </c>
      <c r="N50" s="142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45">
        <f>SUM(F38:F50)</f>
        <v>2</v>
      </c>
      <c r="G51" s="145">
        <f>SUM(G38:G50)</f>
        <v>0</v>
      </c>
      <c r="H51" s="145">
        <f>F51+G51</f>
        <v>2</v>
      </c>
      <c r="I51" s="145">
        <v>0</v>
      </c>
      <c r="J51" s="145">
        <f>H51+I51</f>
        <v>2</v>
      </c>
      <c r="K51" s="145">
        <f>SUM(K38:K50)</f>
        <v>3</v>
      </c>
      <c r="L51" s="145">
        <f>SUM(L38:L50)</f>
        <v>1</v>
      </c>
      <c r="M51" s="145">
        <f>SUM(M38:M50)</f>
        <v>4</v>
      </c>
      <c r="N51" s="145">
        <f>SUM(N38:N50)</f>
        <v>1</v>
      </c>
    </row>
    <row r="52" spans="1:14">
      <c r="A52" s="61"/>
      <c r="B52" s="314" t="s">
        <v>37</v>
      </c>
      <c r="C52" s="315"/>
      <c r="D52" s="315"/>
      <c r="E52" s="316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ht="12.75" customHeight="1">
      <c r="A53" s="61"/>
      <c r="B53" s="312" t="s">
        <v>40</v>
      </c>
      <c r="C53" s="312"/>
      <c r="D53" s="312"/>
      <c r="E53" s="312"/>
      <c r="F53" s="145">
        <f>F51+F37+F23</f>
        <v>634</v>
      </c>
      <c r="G53" s="145">
        <f>G51+G37+G23</f>
        <v>98</v>
      </c>
      <c r="H53" s="145">
        <f>H23+H37+H51</f>
        <v>732</v>
      </c>
      <c r="I53" s="145">
        <f>I23+I37+I51</f>
        <v>43</v>
      </c>
      <c r="J53" s="145">
        <f>H53+I53</f>
        <v>775</v>
      </c>
      <c r="K53" s="145">
        <f>K51+K37+K23</f>
        <v>254</v>
      </c>
      <c r="L53" s="145">
        <f>L51+L37+L23</f>
        <v>38</v>
      </c>
      <c r="M53" s="145">
        <f>M51+M37+M23</f>
        <v>291</v>
      </c>
      <c r="N53" s="145">
        <f>N51+N37+N23</f>
        <v>49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workbookViewId="0">
      <selection activeCell="S23" sqref="S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A2" s="61"/>
      <c r="B2" s="62" t="s">
        <v>34</v>
      </c>
      <c r="C2" s="63"/>
      <c r="D2" s="318" t="s">
        <v>84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49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99">
        <v>597</v>
      </c>
      <c r="G10" s="199"/>
      <c r="H10" s="200">
        <v>597</v>
      </c>
      <c r="I10" s="199"/>
      <c r="J10" s="200">
        <v>597</v>
      </c>
      <c r="K10" s="201">
        <v>515</v>
      </c>
      <c r="L10" s="201">
        <v>43</v>
      </c>
      <c r="M10" s="202">
        <v>558</v>
      </c>
      <c r="N10" s="201">
        <v>51</v>
      </c>
    </row>
    <row r="11" spans="1:14" ht="14.25" customHeight="1">
      <c r="A11" s="16"/>
      <c r="B11" s="12" t="s">
        <v>1</v>
      </c>
      <c r="C11" s="17" t="s">
        <v>0</v>
      </c>
      <c r="D11" s="9"/>
      <c r="E11" s="68">
        <v>12</v>
      </c>
      <c r="F11" s="199">
        <v>32</v>
      </c>
      <c r="G11" s="199"/>
      <c r="H11" s="200">
        <v>32</v>
      </c>
      <c r="I11" s="199"/>
      <c r="J11" s="200">
        <v>32</v>
      </c>
      <c r="K11" s="201">
        <v>6</v>
      </c>
      <c r="L11" s="203"/>
      <c r="M11" s="202">
        <v>6</v>
      </c>
      <c r="N11" s="203"/>
    </row>
    <row r="12" spans="1:14" ht="14.25" customHeight="1">
      <c r="A12" s="16"/>
      <c r="B12" s="12" t="s">
        <v>2</v>
      </c>
      <c r="C12" s="18"/>
      <c r="D12" s="13" t="s">
        <v>6</v>
      </c>
      <c r="E12" s="68">
        <v>11</v>
      </c>
      <c r="F12" s="199">
        <v>20</v>
      </c>
      <c r="G12" s="199"/>
      <c r="H12" s="200">
        <v>20</v>
      </c>
      <c r="I12" s="199"/>
      <c r="J12" s="200">
        <v>20</v>
      </c>
      <c r="K12" s="201">
        <v>2</v>
      </c>
      <c r="L12" s="203"/>
      <c r="M12" s="202">
        <v>2</v>
      </c>
      <c r="N12" s="203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99">
        <v>20</v>
      </c>
      <c r="G13" s="199"/>
      <c r="H13" s="200">
        <v>20</v>
      </c>
      <c r="I13" s="199"/>
      <c r="J13" s="200">
        <v>20</v>
      </c>
      <c r="K13" s="201">
        <v>5</v>
      </c>
      <c r="L13" s="203"/>
      <c r="M13" s="202">
        <v>5</v>
      </c>
      <c r="N13" s="203"/>
    </row>
    <row r="14" spans="1:14" ht="14.25" customHeight="1">
      <c r="A14" s="16"/>
      <c r="B14" s="12" t="s">
        <v>3</v>
      </c>
      <c r="C14" s="17"/>
      <c r="D14" s="13" t="s">
        <v>25</v>
      </c>
      <c r="E14" s="68">
        <v>9</v>
      </c>
      <c r="F14" s="199">
        <v>59</v>
      </c>
      <c r="G14" s="199"/>
      <c r="H14" s="200">
        <v>59</v>
      </c>
      <c r="I14" s="199"/>
      <c r="J14" s="200">
        <v>59</v>
      </c>
      <c r="K14" s="203"/>
      <c r="L14" s="203"/>
      <c r="M14" s="202">
        <v>0</v>
      </c>
      <c r="N14" s="203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99">
        <v>74</v>
      </c>
      <c r="G15" s="199"/>
      <c r="H15" s="200">
        <v>74</v>
      </c>
      <c r="I15" s="199"/>
      <c r="J15" s="200">
        <v>74</v>
      </c>
      <c r="K15" s="201">
        <v>1</v>
      </c>
      <c r="L15" s="203"/>
      <c r="M15" s="202">
        <v>1</v>
      </c>
      <c r="N15" s="203"/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99">
        <v>76</v>
      </c>
      <c r="G16" s="199"/>
      <c r="H16" s="200">
        <v>76</v>
      </c>
      <c r="I16" s="199"/>
      <c r="J16" s="200">
        <v>76</v>
      </c>
      <c r="K16" s="201">
        <v>2</v>
      </c>
      <c r="L16" s="203"/>
      <c r="M16" s="202">
        <v>2</v>
      </c>
      <c r="N16" s="203"/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99">
        <v>73</v>
      </c>
      <c r="G17" s="199"/>
      <c r="H17" s="200">
        <v>73</v>
      </c>
      <c r="I17" s="199"/>
      <c r="J17" s="200">
        <v>73</v>
      </c>
      <c r="K17" s="203"/>
      <c r="L17" s="203"/>
      <c r="M17" s="202">
        <v>0</v>
      </c>
      <c r="N17" s="203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99">
        <v>60</v>
      </c>
      <c r="G18" s="199"/>
      <c r="H18" s="200">
        <v>60</v>
      </c>
      <c r="I18" s="199"/>
      <c r="J18" s="200">
        <v>60</v>
      </c>
      <c r="K18" s="201">
        <v>2</v>
      </c>
      <c r="L18" s="203"/>
      <c r="M18" s="202">
        <v>2</v>
      </c>
      <c r="N18" s="203"/>
    </row>
    <row r="19" spans="1:14">
      <c r="A19" s="16"/>
      <c r="B19" s="12"/>
      <c r="C19" s="17"/>
      <c r="D19" s="13" t="s">
        <v>12</v>
      </c>
      <c r="E19" s="68">
        <v>4</v>
      </c>
      <c r="F19" s="199">
        <v>53</v>
      </c>
      <c r="G19" s="199"/>
      <c r="H19" s="200">
        <v>53</v>
      </c>
      <c r="I19" s="199"/>
      <c r="J19" s="200">
        <v>53</v>
      </c>
      <c r="K19" s="203"/>
      <c r="L19" s="203"/>
      <c r="M19" s="202">
        <v>0</v>
      </c>
      <c r="N19" s="203"/>
    </row>
    <row r="20" spans="1:14">
      <c r="A20" s="16"/>
      <c r="B20" s="12"/>
      <c r="C20" s="17" t="s">
        <v>1</v>
      </c>
      <c r="D20" s="9"/>
      <c r="E20" s="68">
        <v>3</v>
      </c>
      <c r="F20" s="199"/>
      <c r="G20" s="199">
        <v>18</v>
      </c>
      <c r="H20" s="200">
        <v>18</v>
      </c>
      <c r="I20" s="199"/>
      <c r="J20" s="200">
        <v>18</v>
      </c>
      <c r="K20" s="203"/>
      <c r="L20" s="203"/>
      <c r="M20" s="202">
        <v>0</v>
      </c>
      <c r="N20" s="203"/>
    </row>
    <row r="21" spans="1:14">
      <c r="A21" s="16"/>
      <c r="B21" s="12"/>
      <c r="C21" s="17"/>
      <c r="D21" s="9"/>
      <c r="E21" s="68">
        <v>2</v>
      </c>
      <c r="F21" s="199"/>
      <c r="G21" s="199">
        <v>41</v>
      </c>
      <c r="H21" s="200">
        <v>41</v>
      </c>
      <c r="I21" s="199"/>
      <c r="J21" s="200">
        <v>41</v>
      </c>
      <c r="K21" s="203"/>
      <c r="L21" s="203"/>
      <c r="M21" s="202">
        <v>0</v>
      </c>
      <c r="N21" s="203"/>
    </row>
    <row r="22" spans="1:14">
      <c r="A22" s="16"/>
      <c r="B22" s="14"/>
      <c r="C22" s="18"/>
      <c r="D22" s="9"/>
      <c r="E22" s="67">
        <v>1</v>
      </c>
      <c r="F22" s="199"/>
      <c r="G22" s="199">
        <v>26</v>
      </c>
      <c r="H22" s="200">
        <v>26</v>
      </c>
      <c r="I22" s="199">
        <v>63</v>
      </c>
      <c r="J22" s="200">
        <v>89</v>
      </c>
      <c r="K22" s="203"/>
      <c r="L22" s="203"/>
      <c r="M22" s="202">
        <v>0</v>
      </c>
      <c r="N22" s="203"/>
    </row>
    <row r="23" spans="1:14" ht="12.75" customHeight="1">
      <c r="A23" s="16"/>
      <c r="B23" s="314" t="s">
        <v>18</v>
      </c>
      <c r="C23" s="315"/>
      <c r="D23" s="315"/>
      <c r="E23" s="316"/>
      <c r="F23" s="200">
        <v>1064</v>
      </c>
      <c r="G23" s="200">
        <v>85</v>
      </c>
      <c r="H23" s="204">
        <v>1149</v>
      </c>
      <c r="I23" s="200">
        <v>63</v>
      </c>
      <c r="J23" s="204">
        <v>1212</v>
      </c>
      <c r="K23" s="205">
        <v>533</v>
      </c>
      <c r="L23" s="205">
        <v>43</v>
      </c>
      <c r="M23" s="200">
        <v>576</v>
      </c>
      <c r="N23" s="200">
        <v>51</v>
      </c>
    </row>
    <row r="24" spans="1:14">
      <c r="A24" s="16"/>
      <c r="B24" s="12"/>
      <c r="C24" s="12"/>
      <c r="D24" s="15"/>
      <c r="E24" s="14">
        <v>13</v>
      </c>
      <c r="F24" s="199">
        <v>1143</v>
      </c>
      <c r="G24" s="199"/>
      <c r="H24" s="200">
        <v>1143</v>
      </c>
      <c r="I24" s="199"/>
      <c r="J24" s="200">
        <v>1143</v>
      </c>
      <c r="K24" s="201">
        <v>523</v>
      </c>
      <c r="L24" s="201">
        <v>53</v>
      </c>
      <c r="M24" s="206">
        <v>576</v>
      </c>
      <c r="N24" s="201">
        <v>61</v>
      </c>
    </row>
    <row r="25" spans="1:14">
      <c r="A25" s="16"/>
      <c r="B25" s="12"/>
      <c r="C25" s="12" t="s">
        <v>0</v>
      </c>
      <c r="D25" s="15"/>
      <c r="E25" s="68">
        <v>12</v>
      </c>
      <c r="F25" s="199">
        <v>45</v>
      </c>
      <c r="G25" s="199"/>
      <c r="H25" s="200">
        <v>45</v>
      </c>
      <c r="I25" s="199"/>
      <c r="J25" s="200">
        <v>45</v>
      </c>
      <c r="K25" s="201">
        <v>5</v>
      </c>
      <c r="L25" s="203"/>
      <c r="M25" s="206">
        <v>5</v>
      </c>
      <c r="N25" s="203"/>
    </row>
    <row r="26" spans="1:14">
      <c r="A26" s="16"/>
      <c r="B26" s="12" t="s">
        <v>7</v>
      </c>
      <c r="C26" s="14"/>
      <c r="D26" s="15"/>
      <c r="E26" s="68">
        <v>11</v>
      </c>
      <c r="F26" s="199">
        <v>42</v>
      </c>
      <c r="G26" s="199"/>
      <c r="H26" s="200">
        <v>42</v>
      </c>
      <c r="I26" s="199"/>
      <c r="J26" s="200">
        <v>42</v>
      </c>
      <c r="K26" s="201">
        <v>3</v>
      </c>
      <c r="L26" s="201">
        <v>2</v>
      </c>
      <c r="M26" s="206">
        <v>5</v>
      </c>
      <c r="N26" s="201">
        <v>2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99">
        <v>31</v>
      </c>
      <c r="G27" s="199"/>
      <c r="H27" s="200">
        <v>31</v>
      </c>
      <c r="I27" s="199"/>
      <c r="J27" s="200">
        <v>31</v>
      </c>
      <c r="K27" s="201">
        <v>3</v>
      </c>
      <c r="L27" s="201">
        <v>1</v>
      </c>
      <c r="M27" s="206">
        <v>4</v>
      </c>
      <c r="N27" s="201">
        <v>1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99">
        <v>57</v>
      </c>
      <c r="G28" s="199"/>
      <c r="H28" s="200">
        <v>57</v>
      </c>
      <c r="I28" s="199"/>
      <c r="J28" s="200">
        <v>57</v>
      </c>
      <c r="K28" s="201">
        <v>3</v>
      </c>
      <c r="L28" s="203"/>
      <c r="M28" s="206">
        <v>3</v>
      </c>
      <c r="N28" s="203"/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99">
        <v>114</v>
      </c>
      <c r="G29" s="199"/>
      <c r="H29" s="200">
        <v>114</v>
      </c>
      <c r="I29" s="199"/>
      <c r="J29" s="200">
        <v>114</v>
      </c>
      <c r="K29" s="201">
        <v>2</v>
      </c>
      <c r="L29" s="201">
        <v>2</v>
      </c>
      <c r="M29" s="206">
        <v>4</v>
      </c>
      <c r="N29" s="201">
        <v>2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99">
        <v>138</v>
      </c>
      <c r="G30" s="199"/>
      <c r="H30" s="200">
        <v>138</v>
      </c>
      <c r="I30" s="199"/>
      <c r="J30" s="200">
        <v>138</v>
      </c>
      <c r="K30" s="203"/>
      <c r="L30" s="203"/>
      <c r="M30" s="206">
        <v>0</v>
      </c>
      <c r="N30" s="203"/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99">
        <v>75</v>
      </c>
      <c r="G31" s="199"/>
      <c r="H31" s="200">
        <v>75</v>
      </c>
      <c r="I31" s="199"/>
      <c r="J31" s="200">
        <v>75</v>
      </c>
      <c r="K31" s="203"/>
      <c r="L31" s="203"/>
      <c r="M31" s="206">
        <v>0</v>
      </c>
      <c r="N31" s="203"/>
    </row>
    <row r="32" spans="1:14">
      <c r="A32" s="16"/>
      <c r="B32" s="12" t="s">
        <v>9</v>
      </c>
      <c r="C32" s="67"/>
      <c r="D32" s="15"/>
      <c r="E32" s="68">
        <v>5</v>
      </c>
      <c r="F32" s="199">
        <v>79</v>
      </c>
      <c r="G32" s="199"/>
      <c r="H32" s="200">
        <v>79</v>
      </c>
      <c r="I32" s="199"/>
      <c r="J32" s="200">
        <v>79</v>
      </c>
      <c r="K32" s="201">
        <v>4</v>
      </c>
      <c r="L32" s="203"/>
      <c r="M32" s="206">
        <v>4</v>
      </c>
      <c r="N32" s="203"/>
    </row>
    <row r="33" spans="1:14">
      <c r="A33" s="16"/>
      <c r="B33" s="12"/>
      <c r="C33" s="12"/>
      <c r="D33" s="15"/>
      <c r="E33" s="68">
        <v>4</v>
      </c>
      <c r="F33" s="199">
        <v>114</v>
      </c>
      <c r="G33" s="199"/>
      <c r="H33" s="200">
        <v>114</v>
      </c>
      <c r="I33" s="199"/>
      <c r="J33" s="200">
        <v>114</v>
      </c>
      <c r="K33" s="203"/>
      <c r="L33" s="201">
        <v>1</v>
      </c>
      <c r="M33" s="206">
        <v>1</v>
      </c>
      <c r="N33" s="201">
        <v>1</v>
      </c>
    </row>
    <row r="34" spans="1:14">
      <c r="A34" s="16"/>
      <c r="B34" s="12"/>
      <c r="C34" s="12" t="s">
        <v>1</v>
      </c>
      <c r="D34" s="15"/>
      <c r="E34" s="68">
        <v>3</v>
      </c>
      <c r="F34" s="199"/>
      <c r="G34" s="199">
        <v>82</v>
      </c>
      <c r="H34" s="200">
        <v>82</v>
      </c>
      <c r="I34" s="199"/>
      <c r="J34" s="200">
        <v>82</v>
      </c>
      <c r="K34" s="203"/>
      <c r="L34" s="201">
        <v>1</v>
      </c>
      <c r="M34" s="206">
        <v>1</v>
      </c>
      <c r="N34" s="201">
        <v>1</v>
      </c>
    </row>
    <row r="35" spans="1:14">
      <c r="A35" s="16"/>
      <c r="B35" s="12"/>
      <c r="C35" s="12"/>
      <c r="D35" s="15"/>
      <c r="E35" s="68">
        <v>2</v>
      </c>
      <c r="F35" s="199"/>
      <c r="G35" s="199">
        <v>68</v>
      </c>
      <c r="H35" s="200">
        <v>68</v>
      </c>
      <c r="I35" s="199"/>
      <c r="J35" s="200">
        <v>68</v>
      </c>
      <c r="K35" s="203"/>
      <c r="L35" s="203"/>
      <c r="M35" s="206">
        <v>0</v>
      </c>
      <c r="N35" s="203"/>
    </row>
    <row r="36" spans="1:14">
      <c r="A36" s="16"/>
      <c r="B36" s="14"/>
      <c r="C36" s="14"/>
      <c r="D36" s="15"/>
      <c r="E36" s="67">
        <v>1</v>
      </c>
      <c r="F36" s="199"/>
      <c r="G36" s="199">
        <v>52</v>
      </c>
      <c r="H36" s="200">
        <v>52</v>
      </c>
      <c r="I36" s="199">
        <v>96</v>
      </c>
      <c r="J36" s="200">
        <v>148</v>
      </c>
      <c r="K36" s="203"/>
      <c r="L36" s="201">
        <v>1</v>
      </c>
      <c r="M36" s="206">
        <v>1</v>
      </c>
      <c r="N36" s="201">
        <v>2</v>
      </c>
    </row>
    <row r="37" spans="1:14" ht="12.75" customHeight="1">
      <c r="A37" s="16"/>
      <c r="B37" s="314" t="s">
        <v>19</v>
      </c>
      <c r="C37" s="315"/>
      <c r="D37" s="315"/>
      <c r="E37" s="315"/>
      <c r="F37" s="205">
        <v>1838</v>
      </c>
      <c r="G37" s="200">
        <v>202</v>
      </c>
      <c r="H37" s="207">
        <v>2040</v>
      </c>
      <c r="I37" s="208">
        <v>96</v>
      </c>
      <c r="J37" s="204">
        <v>2136</v>
      </c>
      <c r="K37" s="205">
        <v>543</v>
      </c>
      <c r="L37" s="200">
        <v>61</v>
      </c>
      <c r="M37" s="204">
        <v>604</v>
      </c>
      <c r="N37" s="205">
        <v>70</v>
      </c>
    </row>
    <row r="38" spans="1:14">
      <c r="A38" s="16"/>
      <c r="B38" s="67"/>
      <c r="C38" s="67"/>
      <c r="D38" s="19"/>
      <c r="E38" s="65">
        <v>13</v>
      </c>
      <c r="F38" s="199">
        <v>4</v>
      </c>
      <c r="G38" s="199"/>
      <c r="H38" s="200">
        <v>4</v>
      </c>
      <c r="I38" s="199"/>
      <c r="J38" s="200">
        <v>4</v>
      </c>
      <c r="K38" s="201">
        <v>1</v>
      </c>
      <c r="L38" s="203"/>
      <c r="M38" s="206">
        <v>1</v>
      </c>
      <c r="N38" s="203"/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99"/>
      <c r="G39" s="199"/>
      <c r="H39" s="200">
        <v>0</v>
      </c>
      <c r="I39" s="199"/>
      <c r="J39" s="200">
        <v>0</v>
      </c>
      <c r="K39" s="203"/>
      <c r="L39" s="203"/>
      <c r="M39" s="206">
        <v>0</v>
      </c>
      <c r="N39" s="203"/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99"/>
      <c r="G40" s="199"/>
      <c r="H40" s="200">
        <v>0</v>
      </c>
      <c r="I40" s="199"/>
      <c r="J40" s="200">
        <v>0</v>
      </c>
      <c r="K40" s="203"/>
      <c r="L40" s="203"/>
      <c r="M40" s="206">
        <v>0</v>
      </c>
      <c r="N40" s="203"/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99"/>
      <c r="G41" s="199"/>
      <c r="H41" s="200">
        <v>0</v>
      </c>
      <c r="I41" s="199"/>
      <c r="J41" s="200">
        <v>0</v>
      </c>
      <c r="K41" s="201">
        <v>1</v>
      </c>
      <c r="L41" s="203"/>
      <c r="M41" s="206">
        <v>1</v>
      </c>
      <c r="N41" s="203"/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99"/>
      <c r="G42" s="199"/>
      <c r="H42" s="200">
        <v>0</v>
      </c>
      <c r="I42" s="199"/>
      <c r="J42" s="200">
        <v>0</v>
      </c>
      <c r="K42" s="203"/>
      <c r="L42" s="203"/>
      <c r="M42" s="206">
        <v>0</v>
      </c>
      <c r="N42" s="203"/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99"/>
      <c r="G43" s="199"/>
      <c r="H43" s="200">
        <v>0</v>
      </c>
      <c r="I43" s="199"/>
      <c r="J43" s="200">
        <v>0</v>
      </c>
      <c r="K43" s="203"/>
      <c r="L43" s="203"/>
      <c r="M43" s="206">
        <v>0</v>
      </c>
      <c r="N43" s="203"/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99"/>
      <c r="G44" s="199"/>
      <c r="H44" s="200">
        <v>0</v>
      </c>
      <c r="I44" s="199"/>
      <c r="J44" s="200">
        <v>0</v>
      </c>
      <c r="K44" s="203"/>
      <c r="L44" s="203"/>
      <c r="M44" s="206">
        <v>0</v>
      </c>
      <c r="N44" s="203"/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99"/>
      <c r="G45" s="199"/>
      <c r="H45" s="200">
        <v>0</v>
      </c>
      <c r="I45" s="199"/>
      <c r="J45" s="200">
        <v>0</v>
      </c>
      <c r="K45" s="203"/>
      <c r="L45" s="203"/>
      <c r="M45" s="206">
        <v>0</v>
      </c>
      <c r="N45" s="203"/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99"/>
      <c r="G46" s="199"/>
      <c r="H46" s="200">
        <v>0</v>
      </c>
      <c r="I46" s="199"/>
      <c r="J46" s="200">
        <v>0</v>
      </c>
      <c r="K46" s="203"/>
      <c r="L46" s="203"/>
      <c r="M46" s="206">
        <v>0</v>
      </c>
      <c r="N46" s="203"/>
    </row>
    <row r="47" spans="1:14">
      <c r="A47" s="16"/>
      <c r="B47" s="12"/>
      <c r="C47" s="12"/>
      <c r="D47" s="15" t="s">
        <v>7</v>
      </c>
      <c r="E47" s="65">
        <v>4</v>
      </c>
      <c r="F47" s="199"/>
      <c r="G47" s="199"/>
      <c r="H47" s="200">
        <v>0</v>
      </c>
      <c r="I47" s="199"/>
      <c r="J47" s="200">
        <v>0</v>
      </c>
      <c r="K47" s="203"/>
      <c r="L47" s="203"/>
      <c r="M47" s="206">
        <v>0</v>
      </c>
      <c r="N47" s="203"/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99"/>
      <c r="G48" s="199"/>
      <c r="H48" s="200">
        <v>0</v>
      </c>
      <c r="I48" s="199"/>
      <c r="J48" s="200">
        <v>0</v>
      </c>
      <c r="K48" s="203"/>
      <c r="L48" s="203"/>
      <c r="M48" s="206">
        <v>0</v>
      </c>
      <c r="N48" s="203"/>
    </row>
    <row r="49" spans="1:14">
      <c r="A49" s="16"/>
      <c r="B49" s="12"/>
      <c r="C49" s="12"/>
      <c r="D49" s="15" t="s">
        <v>3</v>
      </c>
      <c r="E49" s="65">
        <v>2</v>
      </c>
      <c r="F49" s="199"/>
      <c r="G49" s="199"/>
      <c r="H49" s="200">
        <v>0</v>
      </c>
      <c r="I49" s="199"/>
      <c r="J49" s="200">
        <v>0</v>
      </c>
      <c r="K49" s="203"/>
      <c r="L49" s="203"/>
      <c r="M49" s="206">
        <v>0</v>
      </c>
      <c r="N49" s="203"/>
    </row>
    <row r="50" spans="1:14">
      <c r="A50" s="16"/>
      <c r="B50" s="14"/>
      <c r="C50" s="15"/>
      <c r="D50" s="14"/>
      <c r="E50" s="67">
        <v>1</v>
      </c>
      <c r="F50" s="209"/>
      <c r="G50" s="209"/>
      <c r="H50" s="210">
        <v>0</v>
      </c>
      <c r="I50" s="209">
        <v>2</v>
      </c>
      <c r="J50" s="210">
        <v>2</v>
      </c>
      <c r="K50" s="211"/>
      <c r="L50" s="211"/>
      <c r="M50" s="212">
        <v>0</v>
      </c>
      <c r="N50" s="211"/>
    </row>
    <row r="51" spans="1:14" ht="12.75" customHeight="1">
      <c r="A51" s="61"/>
      <c r="B51" s="317" t="s">
        <v>20</v>
      </c>
      <c r="C51" s="317"/>
      <c r="D51" s="317"/>
      <c r="E51" s="317"/>
      <c r="F51" s="200">
        <v>4</v>
      </c>
      <c r="G51" s="200">
        <v>0</v>
      </c>
      <c r="H51" s="200">
        <v>4</v>
      </c>
      <c r="I51" s="200">
        <v>2</v>
      </c>
      <c r="J51" s="200">
        <v>6</v>
      </c>
      <c r="K51" s="200">
        <v>2</v>
      </c>
      <c r="L51" s="200">
        <v>0</v>
      </c>
      <c r="M51" s="200">
        <v>2</v>
      </c>
      <c r="N51" s="200">
        <v>0</v>
      </c>
    </row>
    <row r="52" spans="1:14">
      <c r="A52" s="61"/>
      <c r="B52" s="314" t="s">
        <v>37</v>
      </c>
      <c r="C52" s="315"/>
      <c r="D52" s="315"/>
      <c r="E52" s="316"/>
      <c r="F52" s="199"/>
      <c r="G52" s="199"/>
      <c r="H52" s="199"/>
      <c r="I52" s="199"/>
      <c r="J52" s="199"/>
      <c r="K52" s="199"/>
      <c r="L52" s="199"/>
      <c r="M52" s="199">
        <v>0</v>
      </c>
      <c r="N52" s="199"/>
    </row>
    <row r="53" spans="1:14" ht="12.75" customHeight="1">
      <c r="A53" s="61"/>
      <c r="B53" s="312" t="s">
        <v>40</v>
      </c>
      <c r="C53" s="312"/>
      <c r="D53" s="312"/>
      <c r="E53" s="312"/>
      <c r="F53" s="213">
        <v>2906</v>
      </c>
      <c r="G53" s="213">
        <v>287</v>
      </c>
      <c r="H53" s="213">
        <v>3193</v>
      </c>
      <c r="I53" s="213">
        <v>161</v>
      </c>
      <c r="J53" s="213">
        <v>3354</v>
      </c>
      <c r="K53" s="213">
        <v>1078</v>
      </c>
      <c r="L53" s="213">
        <v>104</v>
      </c>
      <c r="M53" s="213">
        <v>1182</v>
      </c>
      <c r="N53" s="213">
        <v>121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68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69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15">
        <v>94</v>
      </c>
      <c r="G10" s="215">
        <v>0</v>
      </c>
      <c r="H10" s="179">
        <f>F10+G10</f>
        <v>94</v>
      </c>
      <c r="I10" s="189">
        <v>0</v>
      </c>
      <c r="J10" s="179">
        <f>H10+I10</f>
        <v>94</v>
      </c>
      <c r="K10" s="215">
        <v>36</v>
      </c>
      <c r="L10" s="215">
        <v>6</v>
      </c>
      <c r="M10" s="180">
        <f>K10+L10</f>
        <v>42</v>
      </c>
      <c r="N10" s="215">
        <v>9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15">
        <v>6</v>
      </c>
      <c r="G11" s="215">
        <v>0</v>
      </c>
      <c r="H11" s="179">
        <f t="shared" ref="H11:H22" si="0">F11+G11</f>
        <v>6</v>
      </c>
      <c r="I11" s="189">
        <v>0</v>
      </c>
      <c r="J11" s="179">
        <f t="shared" ref="J11:J50" si="1">H11+I11</f>
        <v>6</v>
      </c>
      <c r="K11" s="215">
        <v>0</v>
      </c>
      <c r="L11" s="215">
        <v>0</v>
      </c>
      <c r="M11" s="180">
        <f t="shared" ref="M11:M22" si="2">K11+L11</f>
        <v>0</v>
      </c>
      <c r="N11" s="215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15">
        <v>5</v>
      </c>
      <c r="G12" s="215">
        <v>0</v>
      </c>
      <c r="H12" s="179">
        <f t="shared" si="0"/>
        <v>5</v>
      </c>
      <c r="I12" s="189">
        <v>0</v>
      </c>
      <c r="J12" s="179">
        <f t="shared" si="1"/>
        <v>5</v>
      </c>
      <c r="K12" s="215">
        <v>0</v>
      </c>
      <c r="L12" s="215">
        <v>0</v>
      </c>
      <c r="M12" s="180">
        <f t="shared" si="2"/>
        <v>0</v>
      </c>
      <c r="N12" s="215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15">
        <v>4</v>
      </c>
      <c r="G13" s="215">
        <v>0</v>
      </c>
      <c r="H13" s="179">
        <f t="shared" si="0"/>
        <v>4</v>
      </c>
      <c r="I13" s="189">
        <v>0</v>
      </c>
      <c r="J13" s="179">
        <f t="shared" si="1"/>
        <v>4</v>
      </c>
      <c r="K13" s="215">
        <v>0</v>
      </c>
      <c r="L13" s="215">
        <v>0</v>
      </c>
      <c r="M13" s="180">
        <f t="shared" si="2"/>
        <v>0</v>
      </c>
      <c r="N13" s="215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15">
        <v>35</v>
      </c>
      <c r="G14" s="215">
        <v>0</v>
      </c>
      <c r="H14" s="179">
        <f t="shared" si="0"/>
        <v>35</v>
      </c>
      <c r="I14" s="189">
        <v>0</v>
      </c>
      <c r="J14" s="179">
        <f t="shared" si="1"/>
        <v>35</v>
      </c>
      <c r="K14" s="215">
        <v>0</v>
      </c>
      <c r="L14" s="215">
        <v>0</v>
      </c>
      <c r="M14" s="180">
        <f t="shared" si="2"/>
        <v>0</v>
      </c>
      <c r="N14" s="21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15">
        <v>8</v>
      </c>
      <c r="G15" s="215">
        <v>0</v>
      </c>
      <c r="H15" s="179">
        <f t="shared" si="0"/>
        <v>8</v>
      </c>
      <c r="I15" s="189">
        <v>0</v>
      </c>
      <c r="J15" s="179">
        <f t="shared" si="1"/>
        <v>8</v>
      </c>
      <c r="K15" s="215">
        <v>0</v>
      </c>
      <c r="L15" s="215">
        <v>0</v>
      </c>
      <c r="M15" s="180">
        <f t="shared" si="2"/>
        <v>0</v>
      </c>
      <c r="N15" s="215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15">
        <v>7</v>
      </c>
      <c r="G16" s="215">
        <v>0</v>
      </c>
      <c r="H16" s="179">
        <f t="shared" si="0"/>
        <v>7</v>
      </c>
      <c r="I16" s="189">
        <v>0</v>
      </c>
      <c r="J16" s="179">
        <f t="shared" si="1"/>
        <v>7</v>
      </c>
      <c r="K16" s="215">
        <v>0</v>
      </c>
      <c r="L16" s="215">
        <v>0</v>
      </c>
      <c r="M16" s="180">
        <f t="shared" si="2"/>
        <v>0</v>
      </c>
      <c r="N16" s="215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15">
        <v>14</v>
      </c>
      <c r="G17" s="215">
        <v>0</v>
      </c>
      <c r="H17" s="179">
        <f t="shared" si="0"/>
        <v>14</v>
      </c>
      <c r="I17" s="189">
        <v>0</v>
      </c>
      <c r="J17" s="179">
        <f t="shared" si="1"/>
        <v>14</v>
      </c>
      <c r="K17" s="215">
        <v>0</v>
      </c>
      <c r="L17" s="215">
        <v>0</v>
      </c>
      <c r="M17" s="180">
        <f t="shared" si="2"/>
        <v>0</v>
      </c>
      <c r="N17" s="215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15">
        <v>2</v>
      </c>
      <c r="G18" s="215">
        <v>0</v>
      </c>
      <c r="H18" s="179">
        <f t="shared" si="0"/>
        <v>2</v>
      </c>
      <c r="I18" s="189">
        <v>0</v>
      </c>
      <c r="J18" s="179">
        <f t="shared" si="1"/>
        <v>2</v>
      </c>
      <c r="K18" s="215">
        <v>0</v>
      </c>
      <c r="L18" s="215">
        <v>0</v>
      </c>
      <c r="M18" s="180">
        <f t="shared" si="2"/>
        <v>0</v>
      </c>
      <c r="N18" s="215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215">
        <v>22</v>
      </c>
      <c r="G19" s="215">
        <v>0</v>
      </c>
      <c r="H19" s="179">
        <f t="shared" si="0"/>
        <v>22</v>
      </c>
      <c r="I19" s="189">
        <v>0</v>
      </c>
      <c r="J19" s="179">
        <f t="shared" si="1"/>
        <v>22</v>
      </c>
      <c r="K19" s="215">
        <v>0</v>
      </c>
      <c r="L19" s="215">
        <v>0</v>
      </c>
      <c r="M19" s="180">
        <f t="shared" si="2"/>
        <v>0</v>
      </c>
      <c r="N19" s="215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215">
        <v>0</v>
      </c>
      <c r="G20" s="215">
        <v>7</v>
      </c>
      <c r="H20" s="179">
        <f t="shared" si="0"/>
        <v>7</v>
      </c>
      <c r="I20" s="189">
        <v>0</v>
      </c>
      <c r="J20" s="179">
        <f t="shared" si="1"/>
        <v>7</v>
      </c>
      <c r="K20" s="215">
        <v>0</v>
      </c>
      <c r="L20" s="215">
        <v>0</v>
      </c>
      <c r="M20" s="180">
        <f t="shared" si="2"/>
        <v>0</v>
      </c>
      <c r="N20" s="215">
        <v>0</v>
      </c>
    </row>
    <row r="21" spans="1:14">
      <c r="A21" s="16"/>
      <c r="B21" s="12"/>
      <c r="C21" s="17"/>
      <c r="D21" s="9"/>
      <c r="E21" s="68">
        <v>2</v>
      </c>
      <c r="F21" s="215">
        <v>0</v>
      </c>
      <c r="G21" s="215">
        <v>9</v>
      </c>
      <c r="H21" s="179">
        <f t="shared" si="0"/>
        <v>9</v>
      </c>
      <c r="I21" s="189">
        <v>0</v>
      </c>
      <c r="J21" s="179">
        <f t="shared" si="1"/>
        <v>9</v>
      </c>
      <c r="K21" s="215">
        <v>0</v>
      </c>
      <c r="L21" s="215">
        <v>0</v>
      </c>
      <c r="M21" s="180">
        <f t="shared" si="2"/>
        <v>0</v>
      </c>
      <c r="N21" s="215">
        <v>0</v>
      </c>
    </row>
    <row r="22" spans="1:14">
      <c r="A22" s="16"/>
      <c r="B22" s="14"/>
      <c r="C22" s="18"/>
      <c r="D22" s="9"/>
      <c r="E22" s="67">
        <v>1</v>
      </c>
      <c r="F22" s="215">
        <v>0</v>
      </c>
      <c r="G22" s="215">
        <v>6</v>
      </c>
      <c r="H22" s="179">
        <f t="shared" si="0"/>
        <v>6</v>
      </c>
      <c r="I22" s="189">
        <v>7</v>
      </c>
      <c r="J22" s="179">
        <f t="shared" si="1"/>
        <v>13</v>
      </c>
      <c r="K22" s="215">
        <v>0</v>
      </c>
      <c r="L22" s="215">
        <v>0</v>
      </c>
      <c r="M22" s="180">
        <f t="shared" si="2"/>
        <v>0</v>
      </c>
      <c r="N22" s="215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79">
        <f t="shared" ref="F23:N23" si="3">SUM(F10:F22)</f>
        <v>197</v>
      </c>
      <c r="G23" s="179">
        <f t="shared" si="3"/>
        <v>22</v>
      </c>
      <c r="H23" s="181">
        <f t="shared" si="3"/>
        <v>219</v>
      </c>
      <c r="I23" s="179">
        <f t="shared" si="3"/>
        <v>7</v>
      </c>
      <c r="J23" s="181">
        <f t="shared" si="3"/>
        <v>226</v>
      </c>
      <c r="K23" s="182">
        <f t="shared" si="3"/>
        <v>36</v>
      </c>
      <c r="L23" s="182">
        <f t="shared" si="3"/>
        <v>6</v>
      </c>
      <c r="M23" s="179">
        <f t="shared" si="3"/>
        <v>42</v>
      </c>
      <c r="N23" s="179">
        <f t="shared" si="3"/>
        <v>9</v>
      </c>
    </row>
    <row r="24" spans="1:14">
      <c r="A24" s="16"/>
      <c r="B24" s="12"/>
      <c r="C24" s="12"/>
      <c r="D24" s="15"/>
      <c r="E24" s="14">
        <v>13</v>
      </c>
      <c r="F24" s="215">
        <v>207</v>
      </c>
      <c r="G24" s="215">
        <v>0</v>
      </c>
      <c r="H24" s="179">
        <f>F24+G24</f>
        <v>207</v>
      </c>
      <c r="I24" s="189">
        <v>0</v>
      </c>
      <c r="J24" s="179">
        <f t="shared" si="1"/>
        <v>207</v>
      </c>
      <c r="K24" s="215">
        <v>23</v>
      </c>
      <c r="L24" s="215">
        <v>4</v>
      </c>
      <c r="M24" s="183">
        <f>K24+L24</f>
        <v>27</v>
      </c>
      <c r="N24" s="215">
        <v>5</v>
      </c>
    </row>
    <row r="25" spans="1:14">
      <c r="A25" s="16"/>
      <c r="B25" s="12"/>
      <c r="C25" s="12" t="s">
        <v>0</v>
      </c>
      <c r="D25" s="15"/>
      <c r="E25" s="68">
        <v>12</v>
      </c>
      <c r="F25" s="215">
        <v>4</v>
      </c>
      <c r="G25" s="215">
        <v>0</v>
      </c>
      <c r="H25" s="179">
        <f t="shared" ref="H25:H50" si="4">F25+G25</f>
        <v>4</v>
      </c>
      <c r="I25" s="189">
        <v>0</v>
      </c>
      <c r="J25" s="179">
        <f t="shared" si="1"/>
        <v>4</v>
      </c>
      <c r="K25" s="215">
        <v>0</v>
      </c>
      <c r="L25" s="215">
        <v>0</v>
      </c>
      <c r="M25" s="183">
        <f t="shared" ref="M25:M36" si="5">K25+L25</f>
        <v>0</v>
      </c>
      <c r="N25" s="215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215">
        <v>4</v>
      </c>
      <c r="G26" s="215">
        <v>0</v>
      </c>
      <c r="H26" s="179">
        <f t="shared" si="4"/>
        <v>4</v>
      </c>
      <c r="I26" s="189">
        <v>0</v>
      </c>
      <c r="J26" s="179">
        <f t="shared" si="1"/>
        <v>4</v>
      </c>
      <c r="K26" s="215">
        <v>1</v>
      </c>
      <c r="L26" s="215">
        <v>0</v>
      </c>
      <c r="M26" s="183">
        <f t="shared" si="5"/>
        <v>1</v>
      </c>
      <c r="N26" s="215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15">
        <v>5</v>
      </c>
      <c r="G27" s="215">
        <v>0</v>
      </c>
      <c r="H27" s="179">
        <f t="shared" si="4"/>
        <v>5</v>
      </c>
      <c r="I27" s="189">
        <v>0</v>
      </c>
      <c r="J27" s="179">
        <f t="shared" si="1"/>
        <v>5</v>
      </c>
      <c r="K27" s="215">
        <v>0</v>
      </c>
      <c r="L27" s="215">
        <v>0</v>
      </c>
      <c r="M27" s="183">
        <f t="shared" si="5"/>
        <v>0</v>
      </c>
      <c r="N27" s="215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15">
        <v>13</v>
      </c>
      <c r="G28" s="215">
        <v>0</v>
      </c>
      <c r="H28" s="179">
        <f t="shared" si="4"/>
        <v>13</v>
      </c>
      <c r="I28" s="189">
        <v>0</v>
      </c>
      <c r="J28" s="179">
        <f t="shared" si="1"/>
        <v>13</v>
      </c>
      <c r="K28" s="215">
        <v>0</v>
      </c>
      <c r="L28" s="215">
        <v>0</v>
      </c>
      <c r="M28" s="183">
        <f t="shared" si="5"/>
        <v>0</v>
      </c>
      <c r="N28" s="21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15">
        <v>7</v>
      </c>
      <c r="G29" s="215">
        <v>0</v>
      </c>
      <c r="H29" s="179">
        <f t="shared" si="4"/>
        <v>7</v>
      </c>
      <c r="I29" s="189">
        <v>0</v>
      </c>
      <c r="J29" s="179">
        <f t="shared" si="1"/>
        <v>7</v>
      </c>
      <c r="K29" s="215">
        <v>0</v>
      </c>
      <c r="L29" s="215">
        <v>1</v>
      </c>
      <c r="M29" s="183">
        <f t="shared" si="5"/>
        <v>1</v>
      </c>
      <c r="N29" s="215">
        <v>1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15">
        <v>5</v>
      </c>
      <c r="G30" s="215">
        <v>0</v>
      </c>
      <c r="H30" s="179">
        <f t="shared" si="4"/>
        <v>5</v>
      </c>
      <c r="I30" s="189">
        <v>0</v>
      </c>
      <c r="J30" s="179">
        <f t="shared" si="1"/>
        <v>5</v>
      </c>
      <c r="K30" s="215">
        <v>0</v>
      </c>
      <c r="L30" s="215">
        <v>0</v>
      </c>
      <c r="M30" s="183">
        <f t="shared" si="5"/>
        <v>0</v>
      </c>
      <c r="N30" s="215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15">
        <v>11</v>
      </c>
      <c r="G31" s="215">
        <v>0</v>
      </c>
      <c r="H31" s="179">
        <f t="shared" si="4"/>
        <v>11</v>
      </c>
      <c r="I31" s="189">
        <v>0</v>
      </c>
      <c r="J31" s="179">
        <f t="shared" si="1"/>
        <v>11</v>
      </c>
      <c r="K31" s="215">
        <v>0</v>
      </c>
      <c r="L31" s="215">
        <v>1</v>
      </c>
      <c r="M31" s="183">
        <f t="shared" si="5"/>
        <v>1</v>
      </c>
      <c r="N31" s="215">
        <v>3</v>
      </c>
    </row>
    <row r="32" spans="1:14">
      <c r="A32" s="16"/>
      <c r="B32" s="12" t="s">
        <v>9</v>
      </c>
      <c r="C32" s="67"/>
      <c r="D32" s="15"/>
      <c r="E32" s="68">
        <v>5</v>
      </c>
      <c r="F32" s="215">
        <v>4</v>
      </c>
      <c r="G32" s="215">
        <v>0</v>
      </c>
      <c r="H32" s="179">
        <f t="shared" si="4"/>
        <v>4</v>
      </c>
      <c r="I32" s="189">
        <v>0</v>
      </c>
      <c r="J32" s="179">
        <f t="shared" si="1"/>
        <v>4</v>
      </c>
      <c r="K32" s="215">
        <v>0</v>
      </c>
      <c r="L32" s="215">
        <v>0</v>
      </c>
      <c r="M32" s="183">
        <f t="shared" si="5"/>
        <v>0</v>
      </c>
      <c r="N32" s="215">
        <v>0</v>
      </c>
    </row>
    <row r="33" spans="1:14">
      <c r="A33" s="16"/>
      <c r="B33" s="12"/>
      <c r="C33" s="12"/>
      <c r="D33" s="15"/>
      <c r="E33" s="68">
        <v>4</v>
      </c>
      <c r="F33" s="215">
        <v>28</v>
      </c>
      <c r="G33" s="215">
        <v>0</v>
      </c>
      <c r="H33" s="179">
        <f t="shared" si="4"/>
        <v>28</v>
      </c>
      <c r="I33" s="189">
        <v>0</v>
      </c>
      <c r="J33" s="179">
        <f t="shared" si="1"/>
        <v>28</v>
      </c>
      <c r="K33" s="215">
        <v>1</v>
      </c>
      <c r="L33" s="215">
        <v>0</v>
      </c>
      <c r="M33" s="183">
        <f t="shared" si="5"/>
        <v>1</v>
      </c>
      <c r="N33" s="215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215">
        <v>0</v>
      </c>
      <c r="G34" s="215">
        <v>6</v>
      </c>
      <c r="H34" s="179">
        <f t="shared" si="4"/>
        <v>6</v>
      </c>
      <c r="I34" s="189">
        <v>0</v>
      </c>
      <c r="J34" s="179">
        <f t="shared" si="1"/>
        <v>6</v>
      </c>
      <c r="K34" s="215">
        <v>0</v>
      </c>
      <c r="L34" s="215">
        <v>0</v>
      </c>
      <c r="M34" s="183">
        <f t="shared" si="5"/>
        <v>0</v>
      </c>
      <c r="N34" s="215">
        <v>0</v>
      </c>
    </row>
    <row r="35" spans="1:14">
      <c r="A35" s="16"/>
      <c r="B35" s="12"/>
      <c r="C35" s="12"/>
      <c r="D35" s="15"/>
      <c r="E35" s="68">
        <v>2</v>
      </c>
      <c r="F35" s="215">
        <v>0</v>
      </c>
      <c r="G35" s="215">
        <v>18</v>
      </c>
      <c r="H35" s="179">
        <f t="shared" si="4"/>
        <v>18</v>
      </c>
      <c r="I35" s="189">
        <v>0</v>
      </c>
      <c r="J35" s="179">
        <f t="shared" si="1"/>
        <v>18</v>
      </c>
      <c r="K35" s="215">
        <v>0</v>
      </c>
      <c r="L35" s="215">
        <v>0</v>
      </c>
      <c r="M35" s="183">
        <f t="shared" si="5"/>
        <v>0</v>
      </c>
      <c r="N35" s="215">
        <v>0</v>
      </c>
    </row>
    <row r="36" spans="1:14">
      <c r="A36" s="16"/>
      <c r="B36" s="14"/>
      <c r="C36" s="14"/>
      <c r="D36" s="15"/>
      <c r="E36" s="67">
        <v>1</v>
      </c>
      <c r="F36" s="215">
        <v>0</v>
      </c>
      <c r="G36" s="215">
        <v>10</v>
      </c>
      <c r="H36" s="179">
        <f t="shared" si="4"/>
        <v>10</v>
      </c>
      <c r="I36" s="189">
        <v>7</v>
      </c>
      <c r="J36" s="179">
        <f t="shared" si="1"/>
        <v>17</v>
      </c>
      <c r="K36" s="215">
        <v>0</v>
      </c>
      <c r="L36" s="215">
        <v>0</v>
      </c>
      <c r="M36" s="183">
        <f t="shared" si="5"/>
        <v>0</v>
      </c>
      <c r="N36" s="215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82">
        <f t="shared" ref="F37:N37" si="6">SUM(F24:F36)</f>
        <v>288</v>
      </c>
      <c r="G37" s="179">
        <f t="shared" si="6"/>
        <v>34</v>
      </c>
      <c r="H37" s="172">
        <f t="shared" si="6"/>
        <v>322</v>
      </c>
      <c r="I37" s="185">
        <f t="shared" si="6"/>
        <v>7</v>
      </c>
      <c r="J37" s="181">
        <f t="shared" si="6"/>
        <v>329</v>
      </c>
      <c r="K37" s="182">
        <f t="shared" si="6"/>
        <v>25</v>
      </c>
      <c r="L37" s="179">
        <f t="shared" si="6"/>
        <v>6</v>
      </c>
      <c r="M37" s="181">
        <f t="shared" si="6"/>
        <v>31</v>
      </c>
      <c r="N37" s="182">
        <f t="shared" si="6"/>
        <v>9</v>
      </c>
    </row>
    <row r="38" spans="1:14">
      <c r="A38" s="16"/>
      <c r="B38" s="67"/>
      <c r="C38" s="67"/>
      <c r="D38" s="19"/>
      <c r="E38" s="65">
        <v>13</v>
      </c>
      <c r="F38" s="215">
        <v>0</v>
      </c>
      <c r="G38" s="215">
        <v>0</v>
      </c>
      <c r="H38" s="179">
        <f t="shared" si="4"/>
        <v>0</v>
      </c>
      <c r="I38" s="189">
        <v>0</v>
      </c>
      <c r="J38" s="179">
        <f t="shared" si="1"/>
        <v>0</v>
      </c>
      <c r="K38" s="174">
        <v>0</v>
      </c>
      <c r="L38" s="174">
        <v>0</v>
      </c>
      <c r="M38" s="183">
        <f>K38+L38</f>
        <v>0</v>
      </c>
      <c r="N38" s="174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15">
        <v>0</v>
      </c>
      <c r="G39" s="215">
        <v>0</v>
      </c>
      <c r="H39" s="179">
        <f t="shared" si="4"/>
        <v>0</v>
      </c>
      <c r="I39" s="174">
        <v>0</v>
      </c>
      <c r="J39" s="179">
        <f t="shared" si="1"/>
        <v>0</v>
      </c>
      <c r="K39" s="174">
        <v>0</v>
      </c>
      <c r="L39" s="174">
        <v>0</v>
      </c>
      <c r="M39" s="183">
        <f t="shared" ref="M39:M50" si="7">K39+L39</f>
        <v>0</v>
      </c>
      <c r="N39" s="174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15">
        <v>0</v>
      </c>
      <c r="G40" s="215">
        <v>0</v>
      </c>
      <c r="H40" s="179">
        <f t="shared" si="4"/>
        <v>0</v>
      </c>
      <c r="I40" s="174">
        <v>0</v>
      </c>
      <c r="J40" s="179">
        <f t="shared" si="1"/>
        <v>0</v>
      </c>
      <c r="K40" s="174">
        <v>0</v>
      </c>
      <c r="L40" s="174">
        <v>0</v>
      </c>
      <c r="M40" s="183">
        <f t="shared" si="7"/>
        <v>0</v>
      </c>
      <c r="N40" s="174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15">
        <v>0</v>
      </c>
      <c r="G41" s="215">
        <v>0</v>
      </c>
      <c r="H41" s="179">
        <f t="shared" si="4"/>
        <v>0</v>
      </c>
      <c r="I41" s="174">
        <v>0</v>
      </c>
      <c r="J41" s="179">
        <f t="shared" si="1"/>
        <v>0</v>
      </c>
      <c r="K41" s="174">
        <v>0</v>
      </c>
      <c r="L41" s="174">
        <v>0</v>
      </c>
      <c r="M41" s="183">
        <f t="shared" si="7"/>
        <v>0</v>
      </c>
      <c r="N41" s="174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15">
        <v>0</v>
      </c>
      <c r="G42" s="215">
        <v>0</v>
      </c>
      <c r="H42" s="179">
        <f t="shared" si="4"/>
        <v>0</v>
      </c>
      <c r="I42" s="174">
        <v>0</v>
      </c>
      <c r="J42" s="179">
        <f t="shared" si="1"/>
        <v>0</v>
      </c>
      <c r="K42" s="174">
        <v>0</v>
      </c>
      <c r="L42" s="174">
        <v>0</v>
      </c>
      <c r="M42" s="183">
        <f t="shared" si="7"/>
        <v>0</v>
      </c>
      <c r="N42" s="174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15">
        <v>0</v>
      </c>
      <c r="G43" s="215">
        <v>0</v>
      </c>
      <c r="H43" s="179">
        <f t="shared" si="4"/>
        <v>0</v>
      </c>
      <c r="I43" s="174">
        <v>0</v>
      </c>
      <c r="J43" s="179">
        <f t="shared" si="1"/>
        <v>0</v>
      </c>
      <c r="K43" s="174">
        <v>0</v>
      </c>
      <c r="L43" s="174">
        <v>0</v>
      </c>
      <c r="M43" s="183">
        <f t="shared" si="7"/>
        <v>0</v>
      </c>
      <c r="N43" s="174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15">
        <v>0</v>
      </c>
      <c r="G44" s="215">
        <v>0</v>
      </c>
      <c r="H44" s="179">
        <f t="shared" si="4"/>
        <v>0</v>
      </c>
      <c r="I44" s="174">
        <v>0</v>
      </c>
      <c r="J44" s="179">
        <f t="shared" si="1"/>
        <v>0</v>
      </c>
      <c r="K44" s="174">
        <v>0</v>
      </c>
      <c r="L44" s="174">
        <v>0</v>
      </c>
      <c r="M44" s="183">
        <f t="shared" si="7"/>
        <v>0</v>
      </c>
      <c r="N44" s="174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15">
        <v>0</v>
      </c>
      <c r="G45" s="215">
        <v>0</v>
      </c>
      <c r="H45" s="179">
        <f t="shared" si="4"/>
        <v>0</v>
      </c>
      <c r="I45" s="174">
        <v>0</v>
      </c>
      <c r="J45" s="179">
        <f t="shared" si="1"/>
        <v>0</v>
      </c>
      <c r="K45" s="174">
        <v>0</v>
      </c>
      <c r="L45" s="174">
        <v>0</v>
      </c>
      <c r="M45" s="183">
        <f t="shared" si="7"/>
        <v>0</v>
      </c>
      <c r="N45" s="174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15">
        <v>0</v>
      </c>
      <c r="G46" s="215">
        <v>0</v>
      </c>
      <c r="H46" s="179">
        <f t="shared" si="4"/>
        <v>0</v>
      </c>
      <c r="I46" s="174">
        <v>0</v>
      </c>
      <c r="J46" s="179">
        <f t="shared" si="1"/>
        <v>0</v>
      </c>
      <c r="K46" s="174">
        <v>0</v>
      </c>
      <c r="L46" s="174">
        <v>0</v>
      </c>
      <c r="M46" s="183">
        <f t="shared" si="7"/>
        <v>0</v>
      </c>
      <c r="N46" s="174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215">
        <v>0</v>
      </c>
      <c r="G47" s="215">
        <v>0</v>
      </c>
      <c r="H47" s="179">
        <f t="shared" si="4"/>
        <v>0</v>
      </c>
      <c r="I47" s="174">
        <v>0</v>
      </c>
      <c r="J47" s="179">
        <f t="shared" si="1"/>
        <v>0</v>
      </c>
      <c r="K47" s="174">
        <v>0</v>
      </c>
      <c r="L47" s="174">
        <v>0</v>
      </c>
      <c r="M47" s="183">
        <f t="shared" si="7"/>
        <v>0</v>
      </c>
      <c r="N47" s="174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15">
        <v>0</v>
      </c>
      <c r="G48" s="215">
        <v>0</v>
      </c>
      <c r="H48" s="179">
        <f t="shared" si="4"/>
        <v>0</v>
      </c>
      <c r="I48" s="174">
        <v>0</v>
      </c>
      <c r="J48" s="179">
        <f t="shared" si="1"/>
        <v>0</v>
      </c>
      <c r="K48" s="174">
        <v>0</v>
      </c>
      <c r="L48" s="174">
        <v>0</v>
      </c>
      <c r="M48" s="183">
        <f t="shared" si="7"/>
        <v>0</v>
      </c>
      <c r="N48" s="174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215">
        <v>0</v>
      </c>
      <c r="G49" s="215">
        <v>0</v>
      </c>
      <c r="H49" s="179">
        <f t="shared" si="4"/>
        <v>0</v>
      </c>
      <c r="I49" s="174">
        <v>0</v>
      </c>
      <c r="J49" s="179">
        <f t="shared" si="1"/>
        <v>0</v>
      </c>
      <c r="K49" s="174">
        <v>0</v>
      </c>
      <c r="L49" s="174">
        <v>0</v>
      </c>
      <c r="M49" s="183">
        <f t="shared" si="7"/>
        <v>0</v>
      </c>
      <c r="N49" s="174">
        <v>0</v>
      </c>
    </row>
    <row r="50" spans="1:14">
      <c r="A50" s="16"/>
      <c r="B50" s="14"/>
      <c r="C50" s="15"/>
      <c r="D50" s="14"/>
      <c r="E50" s="67">
        <v>1</v>
      </c>
      <c r="F50" s="215">
        <v>0</v>
      </c>
      <c r="G50" s="215">
        <v>0</v>
      </c>
      <c r="H50" s="186">
        <f t="shared" si="4"/>
        <v>0</v>
      </c>
      <c r="I50" s="174">
        <v>0</v>
      </c>
      <c r="J50" s="186">
        <f t="shared" si="1"/>
        <v>0</v>
      </c>
      <c r="K50" s="174">
        <v>0</v>
      </c>
      <c r="L50" s="174">
        <v>0</v>
      </c>
      <c r="M50" s="187">
        <f t="shared" si="7"/>
        <v>0</v>
      </c>
      <c r="N50" s="174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79">
        <f t="shared" ref="F51:N51" si="8">SUM(F38:F50)</f>
        <v>0</v>
      </c>
      <c r="G51" s="179">
        <f t="shared" si="8"/>
        <v>0</v>
      </c>
      <c r="H51" s="179">
        <f t="shared" si="8"/>
        <v>0</v>
      </c>
      <c r="I51" s="179">
        <f t="shared" si="8"/>
        <v>0</v>
      </c>
      <c r="J51" s="179">
        <f t="shared" si="8"/>
        <v>0</v>
      </c>
      <c r="K51" s="179">
        <f t="shared" si="8"/>
        <v>0</v>
      </c>
      <c r="L51" s="179">
        <f t="shared" si="8"/>
        <v>0</v>
      </c>
      <c r="M51" s="179">
        <f t="shared" si="8"/>
        <v>0</v>
      </c>
      <c r="N51" s="179">
        <f t="shared" si="8"/>
        <v>0</v>
      </c>
    </row>
    <row r="52" spans="1:14">
      <c r="A52" s="61"/>
      <c r="B52" s="314" t="s">
        <v>37</v>
      </c>
      <c r="C52" s="315"/>
      <c r="D52" s="315"/>
      <c r="E52" s="316"/>
      <c r="F52" s="189"/>
      <c r="G52" s="189"/>
      <c r="H52" s="189"/>
      <c r="I52" s="189"/>
      <c r="J52" s="189"/>
      <c r="K52" s="189"/>
      <c r="L52" s="189"/>
      <c r="M52" s="189">
        <f>SUM(K52:L52)</f>
        <v>0</v>
      </c>
      <c r="N52" s="189"/>
    </row>
    <row r="53" spans="1:14" ht="12.75" customHeight="1">
      <c r="A53" s="61"/>
      <c r="B53" s="312" t="s">
        <v>40</v>
      </c>
      <c r="C53" s="312"/>
      <c r="D53" s="312"/>
      <c r="E53" s="312"/>
      <c r="F53" s="188">
        <f t="shared" ref="F53:N53" si="9">+F23+F37+F51+F52</f>
        <v>485</v>
      </c>
      <c r="G53" s="188">
        <f t="shared" si="9"/>
        <v>56</v>
      </c>
      <c r="H53" s="188">
        <f t="shared" si="9"/>
        <v>541</v>
      </c>
      <c r="I53" s="188">
        <f t="shared" si="9"/>
        <v>14</v>
      </c>
      <c r="J53" s="188">
        <f t="shared" si="9"/>
        <v>555</v>
      </c>
      <c r="K53" s="188">
        <f t="shared" si="9"/>
        <v>61</v>
      </c>
      <c r="L53" s="188">
        <f t="shared" si="9"/>
        <v>12</v>
      </c>
      <c r="M53" s="188">
        <f t="shared" si="9"/>
        <v>73</v>
      </c>
      <c r="N53" s="188">
        <f t="shared" si="9"/>
        <v>18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S41" sqref="S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70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59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18">
        <v>119</v>
      </c>
      <c r="G10" s="218"/>
      <c r="H10" s="220">
        <v>119</v>
      </c>
      <c r="I10" s="218"/>
      <c r="J10" s="220">
        <v>119</v>
      </c>
      <c r="K10" s="125">
        <v>56</v>
      </c>
      <c r="L10" s="125">
        <v>9</v>
      </c>
      <c r="M10" s="221">
        <v>65</v>
      </c>
      <c r="N10" s="125">
        <v>10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18">
        <v>7</v>
      </c>
      <c r="G11" s="218"/>
      <c r="H11" s="220">
        <v>7</v>
      </c>
      <c r="I11" s="218"/>
      <c r="J11" s="220">
        <v>7</v>
      </c>
      <c r="K11" s="125"/>
      <c r="L11" s="125"/>
      <c r="M11" s="221">
        <v>0</v>
      </c>
      <c r="N11" s="125"/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18">
        <v>5</v>
      </c>
      <c r="G12" s="218"/>
      <c r="H12" s="220">
        <v>5</v>
      </c>
      <c r="I12" s="218"/>
      <c r="J12" s="220">
        <v>5</v>
      </c>
      <c r="K12" s="125"/>
      <c r="L12" s="125"/>
      <c r="M12" s="221">
        <v>0</v>
      </c>
      <c r="N12" s="125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18">
        <v>5</v>
      </c>
      <c r="G13" s="218"/>
      <c r="H13" s="220">
        <v>5</v>
      </c>
      <c r="I13" s="218"/>
      <c r="J13" s="220">
        <v>5</v>
      </c>
      <c r="K13" s="125"/>
      <c r="L13" s="125">
        <v>1</v>
      </c>
      <c r="M13" s="221">
        <v>1</v>
      </c>
      <c r="N13" s="125">
        <v>1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18">
        <v>48</v>
      </c>
      <c r="G14" s="218"/>
      <c r="H14" s="220">
        <v>48</v>
      </c>
      <c r="I14" s="218"/>
      <c r="J14" s="220">
        <v>48</v>
      </c>
      <c r="K14" s="125"/>
      <c r="L14" s="125"/>
      <c r="M14" s="221">
        <v>0</v>
      </c>
      <c r="N14" s="125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18">
        <v>36</v>
      </c>
      <c r="G15" s="218"/>
      <c r="H15" s="220">
        <v>36</v>
      </c>
      <c r="I15" s="218"/>
      <c r="J15" s="220">
        <v>36</v>
      </c>
      <c r="K15" s="125"/>
      <c r="L15" s="125"/>
      <c r="M15" s="221">
        <v>0</v>
      </c>
      <c r="N15" s="125"/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18">
        <v>15</v>
      </c>
      <c r="G16" s="218"/>
      <c r="H16" s="220">
        <v>15</v>
      </c>
      <c r="I16" s="218"/>
      <c r="J16" s="220">
        <v>15</v>
      </c>
      <c r="K16" s="125">
        <v>1</v>
      </c>
      <c r="L16" s="125"/>
      <c r="M16" s="221">
        <v>1</v>
      </c>
      <c r="N16" s="125"/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18">
        <v>21</v>
      </c>
      <c r="G17" s="218"/>
      <c r="H17" s="220">
        <v>21</v>
      </c>
      <c r="I17" s="218"/>
      <c r="J17" s="220">
        <v>21</v>
      </c>
      <c r="K17" s="125"/>
      <c r="L17" s="125"/>
      <c r="M17" s="221">
        <v>0</v>
      </c>
      <c r="N17" s="125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18">
        <v>25</v>
      </c>
      <c r="G18" s="218"/>
      <c r="H18" s="220">
        <v>25</v>
      </c>
      <c r="I18" s="218"/>
      <c r="J18" s="220">
        <v>25</v>
      </c>
      <c r="K18" s="125"/>
      <c r="L18" s="125"/>
      <c r="M18" s="221">
        <v>0</v>
      </c>
      <c r="N18" s="125"/>
    </row>
    <row r="19" spans="1:14">
      <c r="A19" s="16"/>
      <c r="B19" s="12"/>
      <c r="C19" s="17"/>
      <c r="D19" s="13" t="s">
        <v>12</v>
      </c>
      <c r="E19" s="68">
        <v>4</v>
      </c>
      <c r="F19" s="218">
        <v>5</v>
      </c>
      <c r="G19" s="218"/>
      <c r="H19" s="220">
        <v>5</v>
      </c>
      <c r="I19" s="218"/>
      <c r="J19" s="220">
        <v>5</v>
      </c>
      <c r="K19" s="125"/>
      <c r="L19" s="125"/>
      <c r="M19" s="221">
        <v>0</v>
      </c>
      <c r="N19" s="125"/>
    </row>
    <row r="20" spans="1:14">
      <c r="A20" s="16"/>
      <c r="B20" s="12"/>
      <c r="C20" s="17" t="s">
        <v>1</v>
      </c>
      <c r="D20" s="9"/>
      <c r="E20" s="68">
        <v>3</v>
      </c>
      <c r="F20" s="218"/>
      <c r="G20" s="218">
        <v>6</v>
      </c>
      <c r="H20" s="220">
        <v>6</v>
      </c>
      <c r="I20" s="218"/>
      <c r="J20" s="220">
        <v>6</v>
      </c>
      <c r="K20" s="125"/>
      <c r="L20" s="125"/>
      <c r="M20" s="221">
        <v>0</v>
      </c>
      <c r="N20" s="125"/>
    </row>
    <row r="21" spans="1:14">
      <c r="A21" s="16"/>
      <c r="B21" s="12"/>
      <c r="C21" s="17"/>
      <c r="D21" s="9"/>
      <c r="E21" s="68">
        <v>2</v>
      </c>
      <c r="F21" s="218"/>
      <c r="G21" s="218">
        <v>11</v>
      </c>
      <c r="H21" s="220">
        <v>11</v>
      </c>
      <c r="I21" s="218"/>
      <c r="J21" s="220">
        <v>11</v>
      </c>
      <c r="K21" s="125"/>
      <c r="L21" s="125"/>
      <c r="M21" s="221">
        <v>0</v>
      </c>
      <c r="N21" s="125"/>
    </row>
    <row r="22" spans="1:14">
      <c r="A22" s="16"/>
      <c r="B22" s="14"/>
      <c r="C22" s="18"/>
      <c r="D22" s="9"/>
      <c r="E22" s="67">
        <v>1</v>
      </c>
      <c r="F22" s="218"/>
      <c r="G22" s="218">
        <v>2</v>
      </c>
      <c r="H22" s="220">
        <v>2</v>
      </c>
      <c r="I22" s="218">
        <v>8</v>
      </c>
      <c r="J22" s="220">
        <v>10</v>
      </c>
      <c r="K22" s="125">
        <v>1</v>
      </c>
      <c r="L22" s="125"/>
      <c r="M22" s="221">
        <v>1</v>
      </c>
      <c r="N22" s="125"/>
    </row>
    <row r="23" spans="1:14" ht="12.75" customHeight="1">
      <c r="A23" s="16"/>
      <c r="B23" s="314" t="s">
        <v>18</v>
      </c>
      <c r="C23" s="315"/>
      <c r="D23" s="315"/>
      <c r="E23" s="316"/>
      <c r="F23" s="220">
        <v>286</v>
      </c>
      <c r="G23" s="220">
        <v>19</v>
      </c>
      <c r="H23" s="222">
        <v>305</v>
      </c>
      <c r="I23" s="220">
        <v>8</v>
      </c>
      <c r="J23" s="222">
        <v>313</v>
      </c>
      <c r="K23" s="223">
        <v>58</v>
      </c>
      <c r="L23" s="223">
        <v>10</v>
      </c>
      <c r="M23" s="220">
        <v>68</v>
      </c>
      <c r="N23" s="220">
        <v>11</v>
      </c>
    </row>
    <row r="24" spans="1:14">
      <c r="A24" s="16"/>
      <c r="B24" s="12"/>
      <c r="C24" s="12"/>
      <c r="D24" s="15"/>
      <c r="E24" s="14">
        <v>13</v>
      </c>
      <c r="F24" s="218">
        <v>227</v>
      </c>
      <c r="G24" s="218">
        <v>5</v>
      </c>
      <c r="H24" s="220">
        <v>232</v>
      </c>
      <c r="I24" s="218"/>
      <c r="J24" s="220">
        <v>232</v>
      </c>
      <c r="K24" s="125">
        <v>60</v>
      </c>
      <c r="L24" s="125">
        <v>8</v>
      </c>
      <c r="M24" s="224">
        <v>68</v>
      </c>
      <c r="N24" s="125">
        <v>18</v>
      </c>
    </row>
    <row r="25" spans="1:14">
      <c r="A25" s="16"/>
      <c r="B25" s="12"/>
      <c r="C25" s="12" t="s">
        <v>0</v>
      </c>
      <c r="D25" s="15"/>
      <c r="E25" s="68">
        <v>12</v>
      </c>
      <c r="F25" s="218">
        <v>7</v>
      </c>
      <c r="G25" s="218"/>
      <c r="H25" s="220">
        <v>7</v>
      </c>
      <c r="I25" s="218"/>
      <c r="J25" s="220">
        <v>7</v>
      </c>
      <c r="K25" s="125"/>
      <c r="L25" s="125"/>
      <c r="M25" s="224">
        <v>0</v>
      </c>
      <c r="N25" s="125"/>
    </row>
    <row r="26" spans="1:14">
      <c r="A26" s="16"/>
      <c r="B26" s="12" t="s">
        <v>7</v>
      </c>
      <c r="C26" s="14"/>
      <c r="D26" s="15"/>
      <c r="E26" s="68">
        <v>11</v>
      </c>
      <c r="F26" s="218">
        <v>6</v>
      </c>
      <c r="G26" s="218"/>
      <c r="H26" s="220">
        <v>6</v>
      </c>
      <c r="I26" s="218"/>
      <c r="J26" s="220">
        <v>6</v>
      </c>
      <c r="K26" s="125">
        <v>1</v>
      </c>
      <c r="L26" s="125"/>
      <c r="M26" s="224">
        <v>1</v>
      </c>
      <c r="N26" s="125"/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18">
        <v>3</v>
      </c>
      <c r="G27" s="218"/>
      <c r="H27" s="220">
        <v>3</v>
      </c>
      <c r="I27" s="218"/>
      <c r="J27" s="220">
        <v>3</v>
      </c>
      <c r="K27" s="125">
        <v>1</v>
      </c>
      <c r="L27" s="125"/>
      <c r="M27" s="224">
        <v>1</v>
      </c>
      <c r="N27" s="125"/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18">
        <v>33</v>
      </c>
      <c r="G28" s="218"/>
      <c r="H28" s="220">
        <v>33</v>
      </c>
      <c r="I28" s="218"/>
      <c r="J28" s="220">
        <v>33</v>
      </c>
      <c r="K28" s="125"/>
      <c r="L28" s="125"/>
      <c r="M28" s="224">
        <v>0</v>
      </c>
      <c r="N28" s="125"/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18">
        <v>20</v>
      </c>
      <c r="G29" s="218"/>
      <c r="H29" s="220">
        <v>20</v>
      </c>
      <c r="I29" s="218"/>
      <c r="J29" s="220">
        <v>20</v>
      </c>
      <c r="K29" s="125"/>
      <c r="L29" s="125"/>
      <c r="M29" s="224">
        <v>0</v>
      </c>
      <c r="N29" s="125"/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18">
        <v>21</v>
      </c>
      <c r="G30" s="218"/>
      <c r="H30" s="220">
        <v>21</v>
      </c>
      <c r="I30" s="218"/>
      <c r="J30" s="220">
        <v>21</v>
      </c>
      <c r="K30" s="125"/>
      <c r="L30" s="125"/>
      <c r="M30" s="224">
        <v>0</v>
      </c>
      <c r="N30" s="125"/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18">
        <v>16</v>
      </c>
      <c r="G31" s="218"/>
      <c r="H31" s="220">
        <v>16</v>
      </c>
      <c r="I31" s="218"/>
      <c r="J31" s="220">
        <v>16</v>
      </c>
      <c r="K31" s="125"/>
      <c r="L31" s="125"/>
      <c r="M31" s="224">
        <v>0</v>
      </c>
      <c r="N31" s="125"/>
    </row>
    <row r="32" spans="1:14">
      <c r="A32" s="16"/>
      <c r="B32" s="12" t="s">
        <v>9</v>
      </c>
      <c r="C32" s="67"/>
      <c r="D32" s="15"/>
      <c r="E32" s="68">
        <v>5</v>
      </c>
      <c r="F32" s="218">
        <v>16</v>
      </c>
      <c r="G32" s="218"/>
      <c r="H32" s="220">
        <v>16</v>
      </c>
      <c r="I32" s="218"/>
      <c r="J32" s="220">
        <v>16</v>
      </c>
      <c r="K32" s="125"/>
      <c r="L32" s="125"/>
      <c r="M32" s="224">
        <v>0</v>
      </c>
      <c r="N32" s="125"/>
    </row>
    <row r="33" spans="1:14">
      <c r="A33" s="16"/>
      <c r="B33" s="12"/>
      <c r="C33" s="12"/>
      <c r="D33" s="15"/>
      <c r="E33" s="68">
        <v>4</v>
      </c>
      <c r="F33" s="218">
        <v>11</v>
      </c>
      <c r="G33" s="218"/>
      <c r="H33" s="220">
        <v>11</v>
      </c>
      <c r="I33" s="218"/>
      <c r="J33" s="220">
        <v>11</v>
      </c>
      <c r="K33" s="125"/>
      <c r="L33" s="125"/>
      <c r="M33" s="224">
        <v>0</v>
      </c>
      <c r="N33" s="125"/>
    </row>
    <row r="34" spans="1:14">
      <c r="A34" s="16"/>
      <c r="B34" s="12"/>
      <c r="C34" s="12" t="s">
        <v>1</v>
      </c>
      <c r="D34" s="15"/>
      <c r="E34" s="68">
        <v>3</v>
      </c>
      <c r="F34" s="218"/>
      <c r="G34" s="218">
        <v>8</v>
      </c>
      <c r="H34" s="220">
        <v>8</v>
      </c>
      <c r="I34" s="218"/>
      <c r="J34" s="220">
        <v>8</v>
      </c>
      <c r="K34" s="125"/>
      <c r="L34" s="125"/>
      <c r="M34" s="224">
        <v>0</v>
      </c>
      <c r="N34" s="125"/>
    </row>
    <row r="35" spans="1:14">
      <c r="A35" s="16"/>
      <c r="B35" s="12"/>
      <c r="C35" s="12"/>
      <c r="D35" s="15"/>
      <c r="E35" s="68">
        <v>2</v>
      </c>
      <c r="F35" s="218"/>
      <c r="G35" s="218">
        <v>11</v>
      </c>
      <c r="H35" s="220">
        <v>11</v>
      </c>
      <c r="I35" s="218"/>
      <c r="J35" s="220">
        <v>11</v>
      </c>
      <c r="K35" s="125"/>
      <c r="L35" s="125"/>
      <c r="M35" s="224">
        <v>0</v>
      </c>
      <c r="N35" s="125"/>
    </row>
    <row r="36" spans="1:14">
      <c r="A36" s="16"/>
      <c r="B36" s="14"/>
      <c r="C36" s="14"/>
      <c r="D36" s="15"/>
      <c r="E36" s="67">
        <v>1</v>
      </c>
      <c r="F36" s="218"/>
      <c r="G36" s="218">
        <v>2</v>
      </c>
      <c r="H36" s="220">
        <v>2</v>
      </c>
      <c r="I36" s="218">
        <v>14</v>
      </c>
      <c r="J36" s="220">
        <v>16</v>
      </c>
      <c r="K36" s="125"/>
      <c r="L36" s="125"/>
      <c r="M36" s="224">
        <v>0</v>
      </c>
      <c r="N36" s="125"/>
    </row>
    <row r="37" spans="1:14" ht="12.75" customHeight="1">
      <c r="A37" s="16"/>
      <c r="B37" s="314" t="s">
        <v>19</v>
      </c>
      <c r="C37" s="315"/>
      <c r="D37" s="315"/>
      <c r="E37" s="315"/>
      <c r="F37" s="223">
        <v>360</v>
      </c>
      <c r="G37" s="220">
        <v>26</v>
      </c>
      <c r="H37" s="225">
        <v>386</v>
      </c>
      <c r="I37" s="226">
        <v>14</v>
      </c>
      <c r="J37" s="222">
        <v>400</v>
      </c>
      <c r="K37" s="223">
        <v>62</v>
      </c>
      <c r="L37" s="220">
        <v>8</v>
      </c>
      <c r="M37" s="222">
        <v>70</v>
      </c>
      <c r="N37" s="223">
        <v>18</v>
      </c>
    </row>
    <row r="38" spans="1:14">
      <c r="A38" s="16"/>
      <c r="B38" s="67"/>
      <c r="C38" s="67"/>
      <c r="D38" s="19"/>
      <c r="E38" s="65">
        <v>13</v>
      </c>
      <c r="F38" s="218"/>
      <c r="G38" s="218"/>
      <c r="H38" s="220">
        <v>0</v>
      </c>
      <c r="I38" s="218"/>
      <c r="J38" s="220">
        <v>0</v>
      </c>
      <c r="K38" s="125"/>
      <c r="L38" s="125">
        <v>2</v>
      </c>
      <c r="M38" s="224">
        <v>2</v>
      </c>
      <c r="N38" s="125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18"/>
      <c r="G39" s="218"/>
      <c r="H39" s="220">
        <v>0</v>
      </c>
      <c r="I39" s="218"/>
      <c r="J39" s="220">
        <v>0</v>
      </c>
      <c r="K39" s="125"/>
      <c r="L39" s="125"/>
      <c r="M39" s="224">
        <v>0</v>
      </c>
      <c r="N39" s="125"/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18"/>
      <c r="G40" s="218"/>
      <c r="H40" s="220">
        <v>0</v>
      </c>
      <c r="I40" s="218"/>
      <c r="J40" s="220">
        <v>0</v>
      </c>
      <c r="K40" s="125"/>
      <c r="L40" s="125"/>
      <c r="M40" s="224">
        <v>0</v>
      </c>
      <c r="N40" s="125"/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18"/>
      <c r="G41" s="218"/>
      <c r="H41" s="220">
        <v>0</v>
      </c>
      <c r="I41" s="218"/>
      <c r="J41" s="220">
        <v>0</v>
      </c>
      <c r="K41" s="125"/>
      <c r="L41" s="125"/>
      <c r="M41" s="224">
        <v>0</v>
      </c>
      <c r="N41" s="125"/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18"/>
      <c r="G42" s="218"/>
      <c r="H42" s="220">
        <v>0</v>
      </c>
      <c r="I42" s="218"/>
      <c r="J42" s="220">
        <v>0</v>
      </c>
      <c r="K42" s="125"/>
      <c r="L42" s="125"/>
      <c r="M42" s="224">
        <v>0</v>
      </c>
      <c r="N42" s="125"/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18"/>
      <c r="G43" s="218"/>
      <c r="H43" s="220">
        <v>0</v>
      </c>
      <c r="I43" s="218"/>
      <c r="J43" s="220">
        <v>0</v>
      </c>
      <c r="K43" s="125"/>
      <c r="L43" s="125"/>
      <c r="M43" s="224">
        <v>0</v>
      </c>
      <c r="N43" s="125"/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18"/>
      <c r="G44" s="218"/>
      <c r="H44" s="220">
        <v>0</v>
      </c>
      <c r="I44" s="218"/>
      <c r="J44" s="220">
        <v>0</v>
      </c>
      <c r="K44" s="125"/>
      <c r="L44" s="125"/>
      <c r="M44" s="224">
        <v>0</v>
      </c>
      <c r="N44" s="125"/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18"/>
      <c r="G45" s="218"/>
      <c r="H45" s="220">
        <v>0</v>
      </c>
      <c r="I45" s="218"/>
      <c r="J45" s="220">
        <v>0</v>
      </c>
      <c r="K45" s="125"/>
      <c r="L45" s="125"/>
      <c r="M45" s="224">
        <v>0</v>
      </c>
      <c r="N45" s="125"/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18"/>
      <c r="G46" s="218"/>
      <c r="H46" s="220">
        <v>0</v>
      </c>
      <c r="I46" s="218"/>
      <c r="J46" s="220">
        <v>0</v>
      </c>
      <c r="K46" s="125"/>
      <c r="L46" s="125"/>
      <c r="M46" s="224">
        <v>0</v>
      </c>
      <c r="N46" s="125"/>
    </row>
    <row r="47" spans="1:14">
      <c r="A47" s="16"/>
      <c r="B47" s="12"/>
      <c r="C47" s="12"/>
      <c r="D47" s="15" t="s">
        <v>7</v>
      </c>
      <c r="E47" s="65">
        <v>4</v>
      </c>
      <c r="F47" s="218"/>
      <c r="G47" s="218"/>
      <c r="H47" s="220">
        <v>0</v>
      </c>
      <c r="I47" s="218"/>
      <c r="J47" s="220">
        <v>0</v>
      </c>
      <c r="K47" s="125"/>
      <c r="L47" s="125"/>
      <c r="M47" s="224">
        <v>0</v>
      </c>
      <c r="N47" s="125"/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18"/>
      <c r="G48" s="218"/>
      <c r="H48" s="220">
        <v>0</v>
      </c>
      <c r="I48" s="218"/>
      <c r="J48" s="220">
        <v>0</v>
      </c>
      <c r="K48" s="125"/>
      <c r="L48" s="125"/>
      <c r="M48" s="224">
        <v>0</v>
      </c>
      <c r="N48" s="125"/>
    </row>
    <row r="49" spans="1:14">
      <c r="A49" s="16"/>
      <c r="B49" s="12"/>
      <c r="C49" s="12"/>
      <c r="D49" s="15" t="s">
        <v>3</v>
      </c>
      <c r="E49" s="65">
        <v>2</v>
      </c>
      <c r="F49" s="218"/>
      <c r="G49" s="218"/>
      <c r="H49" s="220">
        <v>0</v>
      </c>
      <c r="I49" s="218"/>
      <c r="J49" s="220">
        <v>0</v>
      </c>
      <c r="K49" s="125"/>
      <c r="L49" s="125"/>
      <c r="M49" s="224">
        <v>0</v>
      </c>
      <c r="N49" s="125"/>
    </row>
    <row r="50" spans="1:14">
      <c r="A50" s="16"/>
      <c r="B50" s="14"/>
      <c r="C50" s="15"/>
      <c r="D50" s="14"/>
      <c r="E50" s="67">
        <v>1</v>
      </c>
      <c r="F50" s="219"/>
      <c r="G50" s="219"/>
      <c r="H50" s="227">
        <v>0</v>
      </c>
      <c r="I50" s="219">
        <v>4</v>
      </c>
      <c r="J50" s="227">
        <v>4</v>
      </c>
      <c r="K50" s="126"/>
      <c r="L50" s="126"/>
      <c r="M50" s="228">
        <v>0</v>
      </c>
      <c r="N50" s="126"/>
    </row>
    <row r="51" spans="1:14" ht="12.75" customHeight="1">
      <c r="A51" s="61"/>
      <c r="B51" s="317" t="s">
        <v>20</v>
      </c>
      <c r="C51" s="317"/>
      <c r="D51" s="317"/>
      <c r="E51" s="317"/>
      <c r="F51" s="220">
        <v>0</v>
      </c>
      <c r="G51" s="220">
        <v>0</v>
      </c>
      <c r="H51" s="220">
        <v>0</v>
      </c>
      <c r="I51" s="220">
        <v>4</v>
      </c>
      <c r="J51" s="220">
        <v>4</v>
      </c>
      <c r="K51" s="220">
        <v>0</v>
      </c>
      <c r="L51" s="220">
        <v>2</v>
      </c>
      <c r="M51" s="220">
        <v>2</v>
      </c>
      <c r="N51" s="220">
        <v>3</v>
      </c>
    </row>
    <row r="52" spans="1:14">
      <c r="A52" s="61"/>
      <c r="B52" s="314" t="s">
        <v>37</v>
      </c>
      <c r="C52" s="315"/>
      <c r="D52" s="315"/>
      <c r="E52" s="316"/>
      <c r="F52" s="218"/>
      <c r="G52" s="218"/>
      <c r="H52" s="218"/>
      <c r="I52" s="218"/>
      <c r="J52" s="218"/>
      <c r="K52" s="218"/>
      <c r="L52" s="218"/>
      <c r="M52" s="218">
        <v>0</v>
      </c>
      <c r="N52" s="218"/>
    </row>
    <row r="53" spans="1:14" ht="12.75" customHeight="1">
      <c r="A53" s="61"/>
      <c r="B53" s="312" t="s">
        <v>40</v>
      </c>
      <c r="C53" s="312"/>
      <c r="D53" s="312"/>
      <c r="E53" s="312"/>
      <c r="F53" s="127">
        <f t="shared" ref="F53:J53" si="0">+F23+F37+F51+F52</f>
        <v>646</v>
      </c>
      <c r="G53" s="127">
        <f t="shared" si="0"/>
        <v>45</v>
      </c>
      <c r="H53" s="127">
        <f t="shared" si="0"/>
        <v>691</v>
      </c>
      <c r="I53" s="127">
        <f t="shared" si="0"/>
        <v>26</v>
      </c>
      <c r="J53" s="127">
        <f t="shared" si="0"/>
        <v>717</v>
      </c>
      <c r="K53" s="127">
        <f>+K23+K37+K51+K52</f>
        <v>120</v>
      </c>
      <c r="L53" s="127">
        <f t="shared" ref="L53:N53" si="1">+L23+L37+L51+L52</f>
        <v>20</v>
      </c>
      <c r="M53" s="127">
        <f t="shared" si="1"/>
        <v>140</v>
      </c>
      <c r="N53" s="127">
        <f t="shared" si="1"/>
        <v>32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Q28" sqref="Q2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71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72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49">
        <v>157</v>
      </c>
      <c r="G10" s="249"/>
      <c r="H10" s="250">
        <v>157</v>
      </c>
      <c r="I10" s="124"/>
      <c r="J10" s="250">
        <v>157</v>
      </c>
      <c r="K10" s="251">
        <v>83</v>
      </c>
      <c r="L10" s="251">
        <v>3</v>
      </c>
      <c r="M10" s="252">
        <v>86</v>
      </c>
      <c r="N10" s="129">
        <v>3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49">
        <v>12</v>
      </c>
      <c r="G11" s="249"/>
      <c r="H11" s="250">
        <v>12</v>
      </c>
      <c r="I11" s="124"/>
      <c r="J11" s="250">
        <v>12</v>
      </c>
      <c r="K11" s="251"/>
      <c r="L11" s="251"/>
      <c r="M11" s="252">
        <v>0</v>
      </c>
      <c r="N11" s="129"/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49">
        <v>2</v>
      </c>
      <c r="G12" s="249"/>
      <c r="H12" s="250">
        <v>2</v>
      </c>
      <c r="I12" s="124"/>
      <c r="J12" s="250">
        <v>2</v>
      </c>
      <c r="K12" s="251"/>
      <c r="L12" s="251"/>
      <c r="M12" s="252">
        <v>0</v>
      </c>
      <c r="N12" s="129"/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49">
        <v>18</v>
      </c>
      <c r="G13" s="249"/>
      <c r="H13" s="250">
        <v>18</v>
      </c>
      <c r="I13" s="124"/>
      <c r="J13" s="250">
        <v>18</v>
      </c>
      <c r="K13" s="251">
        <v>1</v>
      </c>
      <c r="L13" s="251"/>
      <c r="M13" s="252">
        <v>1</v>
      </c>
      <c r="N13" s="129"/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49">
        <v>59</v>
      </c>
      <c r="G14" s="249"/>
      <c r="H14" s="250">
        <v>59</v>
      </c>
      <c r="I14" s="124"/>
      <c r="J14" s="250">
        <v>59</v>
      </c>
      <c r="K14" s="251"/>
      <c r="L14" s="251"/>
      <c r="M14" s="252">
        <v>0</v>
      </c>
      <c r="N14" s="129"/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49">
        <v>61</v>
      </c>
      <c r="G15" s="249"/>
      <c r="H15" s="250">
        <v>61</v>
      </c>
      <c r="I15" s="124"/>
      <c r="J15" s="250">
        <v>61</v>
      </c>
      <c r="K15" s="251"/>
      <c r="L15" s="251"/>
      <c r="M15" s="252">
        <v>0</v>
      </c>
      <c r="N15" s="129"/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49">
        <v>39</v>
      </c>
      <c r="G16" s="249"/>
      <c r="H16" s="250">
        <v>39</v>
      </c>
      <c r="I16" s="124"/>
      <c r="J16" s="250">
        <v>39</v>
      </c>
      <c r="K16" s="251"/>
      <c r="L16" s="251"/>
      <c r="M16" s="252">
        <v>0</v>
      </c>
      <c r="N16" s="129"/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49">
        <v>154</v>
      </c>
      <c r="G17" s="249"/>
      <c r="H17" s="250">
        <v>154</v>
      </c>
      <c r="I17" s="124"/>
      <c r="J17" s="250">
        <v>154</v>
      </c>
      <c r="K17" s="251">
        <v>1</v>
      </c>
      <c r="L17" s="251"/>
      <c r="M17" s="252">
        <v>1</v>
      </c>
      <c r="N17" s="129"/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49">
        <v>26</v>
      </c>
      <c r="G18" s="249"/>
      <c r="H18" s="250">
        <v>26</v>
      </c>
      <c r="I18" s="124"/>
      <c r="J18" s="250">
        <v>26</v>
      </c>
      <c r="K18" s="251"/>
      <c r="L18" s="251"/>
      <c r="M18" s="252">
        <v>0</v>
      </c>
      <c r="N18" s="129"/>
    </row>
    <row r="19" spans="1:14">
      <c r="A19" s="16"/>
      <c r="B19" s="12"/>
      <c r="C19" s="17"/>
      <c r="D19" s="13" t="s">
        <v>12</v>
      </c>
      <c r="E19" s="68">
        <v>4</v>
      </c>
      <c r="F19" s="249">
        <v>41</v>
      </c>
      <c r="G19" s="249"/>
      <c r="H19" s="250">
        <v>41</v>
      </c>
      <c r="I19" s="124"/>
      <c r="J19" s="250">
        <v>41</v>
      </c>
      <c r="K19" s="251"/>
      <c r="L19" s="251"/>
      <c r="M19" s="252">
        <v>0</v>
      </c>
      <c r="N19" s="129"/>
    </row>
    <row r="20" spans="1:14">
      <c r="A20" s="16"/>
      <c r="B20" s="12"/>
      <c r="C20" s="17" t="s">
        <v>1</v>
      </c>
      <c r="D20" s="9"/>
      <c r="E20" s="68">
        <v>3</v>
      </c>
      <c r="F20" s="253">
        <v>21</v>
      </c>
      <c r="G20" s="249">
        <v>95</v>
      </c>
      <c r="H20" s="250">
        <v>116</v>
      </c>
      <c r="I20" s="124"/>
      <c r="J20" s="250">
        <v>116</v>
      </c>
      <c r="K20" s="251"/>
      <c r="L20" s="251"/>
      <c r="M20" s="252">
        <v>0</v>
      </c>
      <c r="N20" s="129"/>
    </row>
    <row r="21" spans="1:14">
      <c r="A21" s="16"/>
      <c r="B21" s="12"/>
      <c r="C21" s="17"/>
      <c r="D21" s="9"/>
      <c r="E21" s="68">
        <v>2</v>
      </c>
      <c r="F21" s="253"/>
      <c r="G21" s="249">
        <v>21</v>
      </c>
      <c r="H21" s="250">
        <v>21</v>
      </c>
      <c r="I21" s="124"/>
      <c r="J21" s="250">
        <v>21</v>
      </c>
      <c r="K21" s="251"/>
      <c r="L21" s="251"/>
      <c r="M21" s="252">
        <v>0</v>
      </c>
      <c r="N21" s="129"/>
    </row>
    <row r="22" spans="1:14">
      <c r="A22" s="16"/>
      <c r="B22" s="14"/>
      <c r="C22" s="18"/>
      <c r="D22" s="9"/>
      <c r="E22" s="67">
        <v>1</v>
      </c>
      <c r="F22" s="253"/>
      <c r="G22" s="249">
        <v>4</v>
      </c>
      <c r="H22" s="250">
        <v>4</v>
      </c>
      <c r="I22" s="124">
        <v>4</v>
      </c>
      <c r="J22" s="250">
        <v>8</v>
      </c>
      <c r="K22" s="129"/>
      <c r="L22" s="129"/>
      <c r="M22" s="252">
        <v>0</v>
      </c>
      <c r="N22" s="129"/>
    </row>
    <row r="23" spans="1:14" ht="12.75" customHeight="1">
      <c r="A23" s="16"/>
      <c r="B23" s="314" t="s">
        <v>18</v>
      </c>
      <c r="C23" s="315"/>
      <c r="D23" s="315"/>
      <c r="E23" s="316"/>
      <c r="F23" s="250">
        <v>590</v>
      </c>
      <c r="G23" s="250">
        <v>120</v>
      </c>
      <c r="H23" s="165">
        <v>710</v>
      </c>
      <c r="I23" s="250">
        <v>4</v>
      </c>
      <c r="J23" s="165">
        <v>714</v>
      </c>
      <c r="K23" s="254">
        <v>85</v>
      </c>
      <c r="L23" s="254">
        <v>3</v>
      </c>
      <c r="M23" s="250">
        <v>88</v>
      </c>
      <c r="N23" s="250">
        <v>3</v>
      </c>
    </row>
    <row r="24" spans="1:14">
      <c r="A24" s="16"/>
      <c r="B24" s="12"/>
      <c r="C24" s="12"/>
      <c r="D24" s="15"/>
      <c r="E24" s="14">
        <v>13</v>
      </c>
      <c r="F24" s="249">
        <v>283</v>
      </c>
      <c r="G24" s="249"/>
      <c r="H24" s="250">
        <v>283</v>
      </c>
      <c r="I24" s="124"/>
      <c r="J24" s="250">
        <v>283</v>
      </c>
      <c r="K24" s="251">
        <v>79</v>
      </c>
      <c r="L24" s="251">
        <v>9</v>
      </c>
      <c r="M24" s="255">
        <v>88</v>
      </c>
      <c r="N24" s="251">
        <v>13</v>
      </c>
    </row>
    <row r="25" spans="1:14">
      <c r="A25" s="16"/>
      <c r="B25" s="12"/>
      <c r="C25" s="12" t="s">
        <v>0</v>
      </c>
      <c r="D25" s="15"/>
      <c r="E25" s="68">
        <v>12</v>
      </c>
      <c r="F25" s="249">
        <v>11</v>
      </c>
      <c r="G25" s="249"/>
      <c r="H25" s="250">
        <v>11</v>
      </c>
      <c r="I25" s="124"/>
      <c r="J25" s="250">
        <v>11</v>
      </c>
      <c r="K25" s="251">
        <v>1</v>
      </c>
      <c r="L25" s="251">
        <v>1</v>
      </c>
      <c r="M25" s="255">
        <v>2</v>
      </c>
      <c r="N25" s="251">
        <v>1</v>
      </c>
    </row>
    <row r="26" spans="1:14">
      <c r="A26" s="16"/>
      <c r="B26" s="12" t="s">
        <v>7</v>
      </c>
      <c r="C26" s="14"/>
      <c r="D26" s="15"/>
      <c r="E26" s="68">
        <v>11</v>
      </c>
      <c r="F26" s="249">
        <v>8</v>
      </c>
      <c r="G26" s="249"/>
      <c r="H26" s="250">
        <v>8</v>
      </c>
      <c r="I26" s="124"/>
      <c r="J26" s="250">
        <v>8</v>
      </c>
      <c r="K26" s="251">
        <v>2</v>
      </c>
      <c r="L26" s="251"/>
      <c r="M26" s="255">
        <v>2</v>
      </c>
      <c r="N26" s="251"/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49">
        <v>9</v>
      </c>
      <c r="G27" s="249"/>
      <c r="H27" s="250">
        <v>9</v>
      </c>
      <c r="I27" s="124"/>
      <c r="J27" s="250">
        <v>9</v>
      </c>
      <c r="K27" s="251"/>
      <c r="L27" s="251"/>
      <c r="M27" s="255">
        <v>0</v>
      </c>
      <c r="N27" s="251"/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49">
        <v>45</v>
      </c>
      <c r="G28" s="249"/>
      <c r="H28" s="250">
        <v>45</v>
      </c>
      <c r="I28" s="124"/>
      <c r="J28" s="250">
        <v>45</v>
      </c>
      <c r="K28" s="251"/>
      <c r="L28" s="251"/>
      <c r="M28" s="255">
        <v>0</v>
      </c>
      <c r="N28" s="251"/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49">
        <v>35</v>
      </c>
      <c r="G29" s="249"/>
      <c r="H29" s="250">
        <v>35</v>
      </c>
      <c r="I29" s="124"/>
      <c r="J29" s="250">
        <v>35</v>
      </c>
      <c r="K29" s="251"/>
      <c r="L29" s="251">
        <v>1</v>
      </c>
      <c r="M29" s="255">
        <v>1</v>
      </c>
      <c r="N29" s="251">
        <v>1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49">
        <v>20</v>
      </c>
      <c r="G30" s="249"/>
      <c r="H30" s="250">
        <v>20</v>
      </c>
      <c r="I30" s="124"/>
      <c r="J30" s="250">
        <v>20</v>
      </c>
      <c r="K30" s="251"/>
      <c r="L30" s="251">
        <v>1</v>
      </c>
      <c r="M30" s="255">
        <v>1</v>
      </c>
      <c r="N30" s="251">
        <v>2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49">
        <v>55</v>
      </c>
      <c r="G31" s="249"/>
      <c r="H31" s="250">
        <v>55</v>
      </c>
      <c r="I31" s="124"/>
      <c r="J31" s="250">
        <v>55</v>
      </c>
      <c r="K31" s="251">
        <v>1</v>
      </c>
      <c r="L31" s="251">
        <v>2</v>
      </c>
      <c r="M31" s="255">
        <v>3</v>
      </c>
      <c r="N31" s="251">
        <v>3</v>
      </c>
    </row>
    <row r="32" spans="1:14">
      <c r="A32" s="16"/>
      <c r="B32" s="12" t="s">
        <v>9</v>
      </c>
      <c r="C32" s="67"/>
      <c r="D32" s="15"/>
      <c r="E32" s="68">
        <v>5</v>
      </c>
      <c r="F32" s="249">
        <v>26</v>
      </c>
      <c r="G32" s="249"/>
      <c r="H32" s="250">
        <v>26</v>
      </c>
      <c r="I32" s="124"/>
      <c r="J32" s="250">
        <v>26</v>
      </c>
      <c r="K32" s="251"/>
      <c r="L32" s="251"/>
      <c r="M32" s="255">
        <v>0</v>
      </c>
      <c r="N32" s="251"/>
    </row>
    <row r="33" spans="1:14">
      <c r="A33" s="16"/>
      <c r="B33" s="12"/>
      <c r="C33" s="12"/>
      <c r="D33" s="15"/>
      <c r="E33" s="68">
        <v>4</v>
      </c>
      <c r="F33" s="249">
        <v>23</v>
      </c>
      <c r="G33" s="249"/>
      <c r="H33" s="250">
        <v>23</v>
      </c>
      <c r="I33" s="124"/>
      <c r="J33" s="250">
        <v>23</v>
      </c>
      <c r="K33" s="251"/>
      <c r="L33" s="251"/>
      <c r="M33" s="255">
        <v>0</v>
      </c>
      <c r="N33" s="251"/>
    </row>
    <row r="34" spans="1:14">
      <c r="A34" s="16"/>
      <c r="B34" s="12"/>
      <c r="C34" s="12" t="s">
        <v>1</v>
      </c>
      <c r="D34" s="15"/>
      <c r="E34" s="68">
        <v>3</v>
      </c>
      <c r="F34" s="249">
        <v>5</v>
      </c>
      <c r="G34" s="249">
        <v>47</v>
      </c>
      <c r="H34" s="250">
        <v>52</v>
      </c>
      <c r="I34" s="124"/>
      <c r="J34" s="250">
        <v>52</v>
      </c>
      <c r="K34" s="251"/>
      <c r="L34" s="251"/>
      <c r="M34" s="255">
        <v>0</v>
      </c>
      <c r="N34" s="251"/>
    </row>
    <row r="35" spans="1:14">
      <c r="A35" s="16"/>
      <c r="B35" s="12"/>
      <c r="C35" s="12"/>
      <c r="D35" s="15"/>
      <c r="E35" s="68">
        <v>2</v>
      </c>
      <c r="F35" s="249"/>
      <c r="G35" s="249">
        <v>40</v>
      </c>
      <c r="H35" s="250">
        <v>40</v>
      </c>
      <c r="I35" s="124"/>
      <c r="J35" s="250">
        <v>40</v>
      </c>
      <c r="K35" s="251"/>
      <c r="L35" s="251"/>
      <c r="M35" s="255">
        <v>0</v>
      </c>
      <c r="N35" s="251"/>
    </row>
    <row r="36" spans="1:14">
      <c r="A36" s="16"/>
      <c r="B36" s="14"/>
      <c r="C36" s="14"/>
      <c r="D36" s="15"/>
      <c r="E36" s="67">
        <v>1</v>
      </c>
      <c r="F36" s="249"/>
      <c r="G36" s="249">
        <v>11</v>
      </c>
      <c r="H36" s="250">
        <v>11</v>
      </c>
      <c r="I36" s="124">
        <v>7</v>
      </c>
      <c r="J36" s="250">
        <v>18</v>
      </c>
      <c r="K36" s="251"/>
      <c r="L36" s="251">
        <v>1</v>
      </c>
      <c r="M36" s="255">
        <v>1</v>
      </c>
      <c r="N36" s="251">
        <v>2</v>
      </c>
    </row>
    <row r="37" spans="1:14" ht="12.75" customHeight="1">
      <c r="A37" s="16"/>
      <c r="B37" s="314" t="s">
        <v>19</v>
      </c>
      <c r="C37" s="315"/>
      <c r="D37" s="315"/>
      <c r="E37" s="315"/>
      <c r="F37" s="254">
        <v>520</v>
      </c>
      <c r="G37" s="250">
        <v>98</v>
      </c>
      <c r="H37" s="167">
        <v>618</v>
      </c>
      <c r="I37" s="256">
        <v>7</v>
      </c>
      <c r="J37" s="165">
        <v>625</v>
      </c>
      <c r="K37" s="254">
        <v>83</v>
      </c>
      <c r="L37" s="250">
        <v>15</v>
      </c>
      <c r="M37" s="165">
        <v>98</v>
      </c>
      <c r="N37" s="254">
        <v>22</v>
      </c>
    </row>
    <row r="38" spans="1:14">
      <c r="A38" s="16"/>
      <c r="B38" s="67"/>
      <c r="C38" s="67"/>
      <c r="D38" s="19"/>
      <c r="E38" s="65">
        <v>13</v>
      </c>
      <c r="F38" s="257">
        <v>3</v>
      </c>
      <c r="G38" s="124"/>
      <c r="H38" s="250">
        <v>3</v>
      </c>
      <c r="I38" s="124"/>
      <c r="J38" s="250">
        <v>3</v>
      </c>
      <c r="K38" s="129"/>
      <c r="L38" s="129">
        <v>1</v>
      </c>
      <c r="M38" s="255">
        <v>1</v>
      </c>
      <c r="N38" s="129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24"/>
      <c r="G39" s="124"/>
      <c r="H39" s="250">
        <v>0</v>
      </c>
      <c r="I39" s="124"/>
      <c r="J39" s="250">
        <v>0</v>
      </c>
      <c r="K39" s="129"/>
      <c r="L39" s="129"/>
      <c r="M39" s="255">
        <v>0</v>
      </c>
      <c r="N39" s="129"/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24"/>
      <c r="G40" s="124"/>
      <c r="H40" s="250">
        <v>0</v>
      </c>
      <c r="I40" s="124"/>
      <c r="J40" s="250">
        <v>0</v>
      </c>
      <c r="K40" s="129"/>
      <c r="L40" s="129"/>
      <c r="M40" s="255">
        <v>0</v>
      </c>
      <c r="N40" s="129"/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24"/>
      <c r="G41" s="124"/>
      <c r="H41" s="250">
        <v>0</v>
      </c>
      <c r="I41" s="124"/>
      <c r="J41" s="250">
        <v>0</v>
      </c>
      <c r="K41" s="129"/>
      <c r="L41" s="129"/>
      <c r="M41" s="255">
        <v>0</v>
      </c>
      <c r="N41" s="129"/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24"/>
      <c r="G42" s="124"/>
      <c r="H42" s="250">
        <v>0</v>
      </c>
      <c r="I42" s="124"/>
      <c r="J42" s="250">
        <v>0</v>
      </c>
      <c r="K42" s="129"/>
      <c r="L42" s="129"/>
      <c r="M42" s="255">
        <v>0</v>
      </c>
      <c r="N42" s="129"/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24"/>
      <c r="G43" s="124"/>
      <c r="H43" s="250">
        <v>0</v>
      </c>
      <c r="I43" s="124"/>
      <c r="J43" s="250">
        <v>0</v>
      </c>
      <c r="K43" s="129"/>
      <c r="L43" s="129"/>
      <c r="M43" s="255">
        <v>0</v>
      </c>
      <c r="N43" s="129"/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24"/>
      <c r="G44" s="124"/>
      <c r="H44" s="250">
        <v>0</v>
      </c>
      <c r="I44" s="124"/>
      <c r="J44" s="250">
        <v>0</v>
      </c>
      <c r="K44" s="129"/>
      <c r="L44" s="129"/>
      <c r="M44" s="255">
        <v>0</v>
      </c>
      <c r="N44" s="129"/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24"/>
      <c r="G45" s="124"/>
      <c r="H45" s="250">
        <v>0</v>
      </c>
      <c r="I45" s="124"/>
      <c r="J45" s="250">
        <v>0</v>
      </c>
      <c r="K45" s="129"/>
      <c r="L45" s="129"/>
      <c r="M45" s="255">
        <v>0</v>
      </c>
      <c r="N45" s="129"/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24"/>
      <c r="G46" s="124"/>
      <c r="H46" s="250">
        <v>0</v>
      </c>
      <c r="I46" s="124"/>
      <c r="J46" s="250">
        <v>0</v>
      </c>
      <c r="K46" s="129"/>
      <c r="L46" s="129"/>
      <c r="M46" s="255">
        <v>0</v>
      </c>
      <c r="N46" s="129"/>
    </row>
    <row r="47" spans="1:14">
      <c r="A47" s="16"/>
      <c r="B47" s="12"/>
      <c r="C47" s="12"/>
      <c r="D47" s="15" t="s">
        <v>7</v>
      </c>
      <c r="E47" s="65">
        <v>4</v>
      </c>
      <c r="F47" s="124"/>
      <c r="G47" s="124"/>
      <c r="H47" s="250">
        <v>0</v>
      </c>
      <c r="I47" s="124"/>
      <c r="J47" s="250">
        <v>0</v>
      </c>
      <c r="K47" s="129"/>
      <c r="L47" s="129"/>
      <c r="M47" s="255">
        <v>0</v>
      </c>
      <c r="N47" s="129"/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24"/>
      <c r="G48" s="124"/>
      <c r="H48" s="250">
        <v>0</v>
      </c>
      <c r="I48" s="124"/>
      <c r="J48" s="250">
        <v>0</v>
      </c>
      <c r="K48" s="129"/>
      <c r="L48" s="129"/>
      <c r="M48" s="255">
        <v>0</v>
      </c>
      <c r="N48" s="129"/>
    </row>
    <row r="49" spans="1:14">
      <c r="A49" s="16"/>
      <c r="B49" s="12"/>
      <c r="C49" s="12"/>
      <c r="D49" s="15" t="s">
        <v>3</v>
      </c>
      <c r="E49" s="65">
        <v>2</v>
      </c>
      <c r="F49" s="124"/>
      <c r="G49" s="124"/>
      <c r="H49" s="250">
        <v>0</v>
      </c>
      <c r="I49" s="124"/>
      <c r="J49" s="250">
        <v>0</v>
      </c>
      <c r="K49" s="129"/>
      <c r="L49" s="129"/>
      <c r="M49" s="255">
        <v>0</v>
      </c>
      <c r="N49" s="129"/>
    </row>
    <row r="50" spans="1:14">
      <c r="A50" s="16"/>
      <c r="B50" s="14"/>
      <c r="C50" s="15"/>
      <c r="D50" s="14"/>
      <c r="E50" s="67">
        <v>1</v>
      </c>
      <c r="F50" s="134"/>
      <c r="G50" s="134"/>
      <c r="H50" s="170">
        <v>0</v>
      </c>
      <c r="I50" s="134">
        <v>2</v>
      </c>
      <c r="J50" s="170">
        <v>2</v>
      </c>
      <c r="K50" s="136"/>
      <c r="L50" s="136"/>
      <c r="M50" s="171">
        <v>0</v>
      </c>
      <c r="N50" s="136"/>
    </row>
    <row r="51" spans="1:14" ht="12.75" customHeight="1">
      <c r="A51" s="61"/>
      <c r="B51" s="317" t="s">
        <v>20</v>
      </c>
      <c r="C51" s="317"/>
      <c r="D51" s="317"/>
      <c r="E51" s="317"/>
      <c r="F51" s="250">
        <v>3</v>
      </c>
      <c r="G51" s="250">
        <v>0</v>
      </c>
      <c r="H51" s="250">
        <v>3</v>
      </c>
      <c r="I51" s="250">
        <v>2</v>
      </c>
      <c r="J51" s="250">
        <v>5</v>
      </c>
      <c r="K51" s="250">
        <v>0</v>
      </c>
      <c r="L51" s="250">
        <v>1</v>
      </c>
      <c r="M51" s="250">
        <v>1</v>
      </c>
      <c r="N51" s="250">
        <v>1</v>
      </c>
    </row>
    <row r="52" spans="1:14">
      <c r="A52" s="61"/>
      <c r="B52" s="314" t="s">
        <v>37</v>
      </c>
      <c r="C52" s="315"/>
      <c r="D52" s="315"/>
      <c r="E52" s="316"/>
      <c r="F52" s="124"/>
      <c r="G52" s="124"/>
      <c r="H52" s="124"/>
      <c r="I52" s="124"/>
      <c r="J52" s="124"/>
      <c r="K52" s="124"/>
      <c r="L52" s="124"/>
      <c r="M52" s="124">
        <v>0</v>
      </c>
      <c r="N52" s="124"/>
    </row>
    <row r="53" spans="1:14" ht="12.75" customHeight="1">
      <c r="A53" s="61"/>
      <c r="B53" s="312" t="s">
        <v>40</v>
      </c>
      <c r="C53" s="312"/>
      <c r="D53" s="312"/>
      <c r="E53" s="312"/>
      <c r="F53" s="258">
        <v>1113</v>
      </c>
      <c r="G53" s="258">
        <v>218</v>
      </c>
      <c r="H53" s="258">
        <v>1331</v>
      </c>
      <c r="I53" s="258">
        <v>13</v>
      </c>
      <c r="J53" s="258">
        <v>1344</v>
      </c>
      <c r="K53" s="258">
        <v>168</v>
      </c>
      <c r="L53" s="258">
        <v>19</v>
      </c>
      <c r="M53" s="258">
        <v>187</v>
      </c>
      <c r="N53" s="258">
        <v>26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"/>
  </protectedRanges>
  <mergeCells count="19">
    <mergeCell ref="J8:J9"/>
    <mergeCell ref="K8:K9"/>
    <mergeCell ref="L8:L9"/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14" sqref="R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85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/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89">
        <v>104</v>
      </c>
      <c r="G10" s="189">
        <v>0</v>
      </c>
      <c r="H10" s="179">
        <f>F10+G10</f>
        <v>104</v>
      </c>
      <c r="I10" s="189">
        <v>0</v>
      </c>
      <c r="J10" s="179">
        <f>H10+I10</f>
        <v>104</v>
      </c>
      <c r="K10" s="176">
        <v>23</v>
      </c>
      <c r="L10" s="176">
        <v>4</v>
      </c>
      <c r="M10" s="180">
        <f>K10+L10</f>
        <v>27</v>
      </c>
      <c r="N10" s="176">
        <v>4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89">
        <v>7</v>
      </c>
      <c r="G11" s="189">
        <v>0</v>
      </c>
      <c r="H11" s="179">
        <f t="shared" ref="H11:H22" si="0">F11+G11</f>
        <v>7</v>
      </c>
      <c r="I11" s="189">
        <v>0</v>
      </c>
      <c r="J11" s="179">
        <f t="shared" ref="J11:J50" si="1">H11+I11</f>
        <v>7</v>
      </c>
      <c r="K11" s="176">
        <v>0</v>
      </c>
      <c r="L11" s="176">
        <v>0</v>
      </c>
      <c r="M11" s="180">
        <f t="shared" ref="M11:M22" si="2">K11+L11</f>
        <v>0</v>
      </c>
      <c r="N11" s="176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89">
        <v>3</v>
      </c>
      <c r="G12" s="189">
        <v>0</v>
      </c>
      <c r="H12" s="179">
        <f t="shared" si="0"/>
        <v>3</v>
      </c>
      <c r="I12" s="189">
        <v>0</v>
      </c>
      <c r="J12" s="179">
        <f t="shared" si="1"/>
        <v>3</v>
      </c>
      <c r="K12" s="176">
        <v>1</v>
      </c>
      <c r="L12" s="176">
        <v>0</v>
      </c>
      <c r="M12" s="180">
        <f t="shared" si="2"/>
        <v>1</v>
      </c>
      <c r="N12" s="176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89">
        <v>6</v>
      </c>
      <c r="G13" s="189">
        <v>0</v>
      </c>
      <c r="H13" s="179">
        <f t="shared" si="0"/>
        <v>6</v>
      </c>
      <c r="I13" s="189">
        <v>0</v>
      </c>
      <c r="J13" s="179">
        <f t="shared" si="1"/>
        <v>6</v>
      </c>
      <c r="K13" s="176">
        <v>0</v>
      </c>
      <c r="L13" s="176">
        <v>0</v>
      </c>
      <c r="M13" s="180">
        <f t="shared" si="2"/>
        <v>0</v>
      </c>
      <c r="N13" s="176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89">
        <v>19</v>
      </c>
      <c r="G14" s="189">
        <v>0</v>
      </c>
      <c r="H14" s="179">
        <f t="shared" si="0"/>
        <v>19</v>
      </c>
      <c r="I14" s="189">
        <v>0</v>
      </c>
      <c r="J14" s="179">
        <f t="shared" si="1"/>
        <v>19</v>
      </c>
      <c r="K14" s="176">
        <v>0</v>
      </c>
      <c r="L14" s="176">
        <v>0</v>
      </c>
      <c r="M14" s="180">
        <f t="shared" si="2"/>
        <v>0</v>
      </c>
      <c r="N14" s="176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89">
        <v>5</v>
      </c>
      <c r="G15" s="189">
        <v>0</v>
      </c>
      <c r="H15" s="179">
        <f t="shared" si="0"/>
        <v>5</v>
      </c>
      <c r="I15" s="189">
        <v>0</v>
      </c>
      <c r="J15" s="179">
        <f t="shared" si="1"/>
        <v>5</v>
      </c>
      <c r="K15" s="176">
        <v>0</v>
      </c>
      <c r="L15" s="176">
        <v>0</v>
      </c>
      <c r="M15" s="180">
        <f t="shared" si="2"/>
        <v>0</v>
      </c>
      <c r="N15" s="176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89">
        <v>18</v>
      </c>
      <c r="G16" s="189">
        <v>0</v>
      </c>
      <c r="H16" s="179">
        <f t="shared" si="0"/>
        <v>18</v>
      </c>
      <c r="I16" s="189">
        <v>0</v>
      </c>
      <c r="J16" s="179">
        <f t="shared" si="1"/>
        <v>18</v>
      </c>
      <c r="K16" s="176">
        <v>0</v>
      </c>
      <c r="L16" s="176">
        <v>0</v>
      </c>
      <c r="M16" s="180">
        <f t="shared" si="2"/>
        <v>0</v>
      </c>
      <c r="N16" s="176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89">
        <v>11</v>
      </c>
      <c r="G17" s="189">
        <v>0</v>
      </c>
      <c r="H17" s="179">
        <f t="shared" si="0"/>
        <v>11</v>
      </c>
      <c r="I17" s="189">
        <v>0</v>
      </c>
      <c r="J17" s="179">
        <f t="shared" si="1"/>
        <v>11</v>
      </c>
      <c r="K17" s="176">
        <v>0</v>
      </c>
      <c r="L17" s="176">
        <v>0</v>
      </c>
      <c r="M17" s="180">
        <f t="shared" si="2"/>
        <v>0</v>
      </c>
      <c r="N17" s="176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89">
        <v>5</v>
      </c>
      <c r="G18" s="189">
        <v>0</v>
      </c>
      <c r="H18" s="179">
        <f t="shared" si="0"/>
        <v>5</v>
      </c>
      <c r="I18" s="189">
        <v>0</v>
      </c>
      <c r="J18" s="179">
        <f t="shared" si="1"/>
        <v>5</v>
      </c>
      <c r="K18" s="176">
        <v>0</v>
      </c>
      <c r="L18" s="176">
        <v>0</v>
      </c>
      <c r="M18" s="180">
        <f t="shared" si="2"/>
        <v>0</v>
      </c>
      <c r="N18" s="176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89">
        <v>3</v>
      </c>
      <c r="G19" s="189">
        <v>0</v>
      </c>
      <c r="H19" s="179">
        <f t="shared" si="0"/>
        <v>3</v>
      </c>
      <c r="I19" s="189">
        <v>0</v>
      </c>
      <c r="J19" s="179">
        <f t="shared" si="1"/>
        <v>3</v>
      </c>
      <c r="K19" s="176">
        <v>0</v>
      </c>
      <c r="L19" s="176">
        <v>0</v>
      </c>
      <c r="M19" s="180">
        <f t="shared" si="2"/>
        <v>0</v>
      </c>
      <c r="N19" s="176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89">
        <v>0</v>
      </c>
      <c r="G20" s="189">
        <v>4</v>
      </c>
      <c r="H20" s="179">
        <f t="shared" si="0"/>
        <v>4</v>
      </c>
      <c r="I20" s="189">
        <v>0</v>
      </c>
      <c r="J20" s="179">
        <f t="shared" si="1"/>
        <v>4</v>
      </c>
      <c r="K20" s="176">
        <v>0</v>
      </c>
      <c r="L20" s="176">
        <v>0</v>
      </c>
      <c r="M20" s="180">
        <f t="shared" si="2"/>
        <v>0</v>
      </c>
      <c r="N20" s="176">
        <v>0</v>
      </c>
    </row>
    <row r="21" spans="1:14">
      <c r="A21" s="16"/>
      <c r="B21" s="12"/>
      <c r="C21" s="17"/>
      <c r="D21" s="9"/>
      <c r="E21" s="68">
        <v>2</v>
      </c>
      <c r="F21" s="189">
        <v>0</v>
      </c>
      <c r="G21" s="189">
        <v>2</v>
      </c>
      <c r="H21" s="179">
        <f t="shared" si="0"/>
        <v>2</v>
      </c>
      <c r="I21" s="189">
        <v>0</v>
      </c>
      <c r="J21" s="179">
        <f t="shared" si="1"/>
        <v>2</v>
      </c>
      <c r="K21" s="176">
        <v>0</v>
      </c>
      <c r="L21" s="176">
        <v>0</v>
      </c>
      <c r="M21" s="180">
        <f t="shared" si="2"/>
        <v>0</v>
      </c>
      <c r="N21" s="176">
        <v>0</v>
      </c>
    </row>
    <row r="22" spans="1:14">
      <c r="A22" s="16"/>
      <c r="B22" s="14"/>
      <c r="C22" s="18"/>
      <c r="D22" s="9"/>
      <c r="E22" s="67">
        <v>1</v>
      </c>
      <c r="F22" s="189">
        <v>0</v>
      </c>
      <c r="G22" s="189">
        <v>3</v>
      </c>
      <c r="H22" s="179">
        <f t="shared" si="0"/>
        <v>3</v>
      </c>
      <c r="I22" s="189">
        <v>5</v>
      </c>
      <c r="J22" s="179">
        <f t="shared" si="1"/>
        <v>8</v>
      </c>
      <c r="K22" s="176">
        <v>0</v>
      </c>
      <c r="L22" s="176">
        <v>0</v>
      </c>
      <c r="M22" s="180">
        <f t="shared" si="2"/>
        <v>0</v>
      </c>
      <c r="N22" s="176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79">
        <f t="shared" ref="F23:N23" si="3">SUM(F10:F22)</f>
        <v>181</v>
      </c>
      <c r="G23" s="179">
        <f t="shared" si="3"/>
        <v>9</v>
      </c>
      <c r="H23" s="181">
        <f t="shared" si="3"/>
        <v>190</v>
      </c>
      <c r="I23" s="179">
        <f t="shared" si="3"/>
        <v>5</v>
      </c>
      <c r="J23" s="181">
        <f t="shared" si="3"/>
        <v>195</v>
      </c>
      <c r="K23" s="182">
        <f t="shared" si="3"/>
        <v>24</v>
      </c>
      <c r="L23" s="182">
        <f t="shared" si="3"/>
        <v>4</v>
      </c>
      <c r="M23" s="179">
        <f t="shared" si="3"/>
        <v>28</v>
      </c>
      <c r="N23" s="179">
        <f t="shared" si="3"/>
        <v>4</v>
      </c>
    </row>
    <row r="24" spans="1:14">
      <c r="A24" s="16"/>
      <c r="B24" s="12"/>
      <c r="C24" s="12"/>
      <c r="D24" s="15"/>
      <c r="E24" s="14">
        <v>13</v>
      </c>
      <c r="F24" s="189">
        <v>237</v>
      </c>
      <c r="G24" s="189">
        <v>0</v>
      </c>
      <c r="H24" s="179">
        <f>F24+G24</f>
        <v>237</v>
      </c>
      <c r="I24" s="189">
        <v>0</v>
      </c>
      <c r="J24" s="179">
        <f t="shared" si="1"/>
        <v>237</v>
      </c>
      <c r="K24" s="176">
        <v>34</v>
      </c>
      <c r="L24" s="176">
        <v>12</v>
      </c>
      <c r="M24" s="183">
        <f>K24+L24</f>
        <v>46</v>
      </c>
      <c r="N24" s="176">
        <v>18</v>
      </c>
    </row>
    <row r="25" spans="1:14">
      <c r="A25" s="16"/>
      <c r="B25" s="12"/>
      <c r="C25" s="12" t="s">
        <v>0</v>
      </c>
      <c r="D25" s="15"/>
      <c r="E25" s="68">
        <v>12</v>
      </c>
      <c r="F25" s="189">
        <v>8</v>
      </c>
      <c r="G25" s="189">
        <v>0</v>
      </c>
      <c r="H25" s="179">
        <f t="shared" ref="H25:H50" si="4">F25+G25</f>
        <v>8</v>
      </c>
      <c r="I25" s="189">
        <v>0</v>
      </c>
      <c r="J25" s="179">
        <f t="shared" si="1"/>
        <v>8</v>
      </c>
      <c r="K25" s="176">
        <v>1</v>
      </c>
      <c r="L25" s="176">
        <v>0</v>
      </c>
      <c r="M25" s="183">
        <f t="shared" ref="M25:M36" si="5">K25+L25</f>
        <v>1</v>
      </c>
      <c r="N25" s="176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89">
        <v>5</v>
      </c>
      <c r="G26" s="189">
        <v>0</v>
      </c>
      <c r="H26" s="179">
        <f t="shared" si="4"/>
        <v>5</v>
      </c>
      <c r="I26" s="189">
        <v>0</v>
      </c>
      <c r="J26" s="179">
        <f t="shared" si="1"/>
        <v>5</v>
      </c>
      <c r="K26" s="176">
        <v>1</v>
      </c>
      <c r="L26" s="176">
        <v>0</v>
      </c>
      <c r="M26" s="183">
        <f t="shared" si="5"/>
        <v>1</v>
      </c>
      <c r="N26" s="176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89">
        <v>6</v>
      </c>
      <c r="G27" s="189">
        <v>0</v>
      </c>
      <c r="H27" s="179">
        <f t="shared" si="4"/>
        <v>6</v>
      </c>
      <c r="I27" s="189">
        <v>0</v>
      </c>
      <c r="J27" s="179">
        <f t="shared" si="1"/>
        <v>6</v>
      </c>
      <c r="K27" s="176">
        <v>0</v>
      </c>
      <c r="L27" s="176">
        <v>0</v>
      </c>
      <c r="M27" s="183">
        <f t="shared" si="5"/>
        <v>0</v>
      </c>
      <c r="N27" s="176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89">
        <v>12</v>
      </c>
      <c r="G28" s="189">
        <v>0</v>
      </c>
      <c r="H28" s="179">
        <f t="shared" si="4"/>
        <v>12</v>
      </c>
      <c r="I28" s="189">
        <v>0</v>
      </c>
      <c r="J28" s="179">
        <f t="shared" si="1"/>
        <v>12</v>
      </c>
      <c r="K28" s="176">
        <v>0</v>
      </c>
      <c r="L28" s="176">
        <v>0</v>
      </c>
      <c r="M28" s="183">
        <f t="shared" si="5"/>
        <v>0</v>
      </c>
      <c r="N28" s="176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89">
        <v>6</v>
      </c>
      <c r="G29" s="189">
        <v>0</v>
      </c>
      <c r="H29" s="179">
        <f t="shared" si="4"/>
        <v>6</v>
      </c>
      <c r="I29" s="189">
        <v>0</v>
      </c>
      <c r="J29" s="179">
        <f t="shared" si="1"/>
        <v>6</v>
      </c>
      <c r="K29" s="176">
        <v>0</v>
      </c>
      <c r="L29" s="176">
        <v>0</v>
      </c>
      <c r="M29" s="183">
        <f t="shared" si="5"/>
        <v>0</v>
      </c>
      <c r="N29" s="176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89">
        <v>17</v>
      </c>
      <c r="G30" s="189">
        <v>0</v>
      </c>
      <c r="H30" s="179">
        <f t="shared" si="4"/>
        <v>17</v>
      </c>
      <c r="I30" s="189">
        <v>0</v>
      </c>
      <c r="J30" s="179">
        <f t="shared" si="1"/>
        <v>17</v>
      </c>
      <c r="K30" s="176">
        <v>0</v>
      </c>
      <c r="L30" s="176">
        <v>0</v>
      </c>
      <c r="M30" s="183">
        <f t="shared" si="5"/>
        <v>0</v>
      </c>
      <c r="N30" s="176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89">
        <v>10</v>
      </c>
      <c r="G31" s="189">
        <v>0</v>
      </c>
      <c r="H31" s="179">
        <f t="shared" si="4"/>
        <v>10</v>
      </c>
      <c r="I31" s="189">
        <v>0</v>
      </c>
      <c r="J31" s="179">
        <f t="shared" si="1"/>
        <v>10</v>
      </c>
      <c r="K31" s="176">
        <v>0</v>
      </c>
      <c r="L31" s="176">
        <v>1</v>
      </c>
      <c r="M31" s="183">
        <f t="shared" si="5"/>
        <v>1</v>
      </c>
      <c r="N31" s="176">
        <v>1</v>
      </c>
    </row>
    <row r="32" spans="1:14">
      <c r="A32" s="16"/>
      <c r="B32" s="12" t="s">
        <v>9</v>
      </c>
      <c r="C32" s="67"/>
      <c r="D32" s="15"/>
      <c r="E32" s="68">
        <v>5</v>
      </c>
      <c r="F32" s="189">
        <v>11</v>
      </c>
      <c r="G32" s="189">
        <v>0</v>
      </c>
      <c r="H32" s="179">
        <f t="shared" si="4"/>
        <v>11</v>
      </c>
      <c r="I32" s="189">
        <v>0</v>
      </c>
      <c r="J32" s="179">
        <f t="shared" si="1"/>
        <v>11</v>
      </c>
      <c r="K32" s="176">
        <v>0</v>
      </c>
      <c r="L32" s="176">
        <v>0</v>
      </c>
      <c r="M32" s="183">
        <f t="shared" si="5"/>
        <v>0</v>
      </c>
      <c r="N32" s="176">
        <v>0</v>
      </c>
    </row>
    <row r="33" spans="1:14">
      <c r="A33" s="16"/>
      <c r="B33" s="12"/>
      <c r="C33" s="12"/>
      <c r="D33" s="15"/>
      <c r="E33" s="68">
        <v>4</v>
      </c>
      <c r="F33" s="189">
        <v>5</v>
      </c>
      <c r="G33" s="189">
        <v>0</v>
      </c>
      <c r="H33" s="179">
        <f t="shared" si="4"/>
        <v>5</v>
      </c>
      <c r="I33" s="189">
        <v>0</v>
      </c>
      <c r="J33" s="179">
        <f t="shared" si="1"/>
        <v>5</v>
      </c>
      <c r="K33" s="176">
        <v>0</v>
      </c>
      <c r="L33" s="176">
        <v>0</v>
      </c>
      <c r="M33" s="183">
        <f t="shared" si="5"/>
        <v>0</v>
      </c>
      <c r="N33" s="176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89">
        <v>0</v>
      </c>
      <c r="G34" s="189">
        <v>2</v>
      </c>
      <c r="H34" s="179">
        <f t="shared" si="4"/>
        <v>2</v>
      </c>
      <c r="I34" s="189">
        <v>0</v>
      </c>
      <c r="J34" s="179">
        <f t="shared" si="1"/>
        <v>2</v>
      </c>
      <c r="K34" s="176">
        <v>0</v>
      </c>
      <c r="L34" s="176">
        <v>0</v>
      </c>
      <c r="M34" s="183">
        <f t="shared" si="5"/>
        <v>0</v>
      </c>
      <c r="N34" s="176">
        <v>0</v>
      </c>
    </row>
    <row r="35" spans="1:14">
      <c r="A35" s="16"/>
      <c r="B35" s="12"/>
      <c r="C35" s="12"/>
      <c r="D35" s="15"/>
      <c r="E35" s="68">
        <v>2</v>
      </c>
      <c r="F35" s="189">
        <v>0</v>
      </c>
      <c r="G35" s="189">
        <v>4</v>
      </c>
      <c r="H35" s="179">
        <f t="shared" si="4"/>
        <v>4</v>
      </c>
      <c r="I35" s="189">
        <v>0</v>
      </c>
      <c r="J35" s="179">
        <f t="shared" si="1"/>
        <v>4</v>
      </c>
      <c r="K35" s="176">
        <v>0</v>
      </c>
      <c r="L35" s="176">
        <v>1</v>
      </c>
      <c r="M35" s="183">
        <f t="shared" si="5"/>
        <v>1</v>
      </c>
      <c r="N35" s="176">
        <v>2</v>
      </c>
    </row>
    <row r="36" spans="1:14">
      <c r="A36" s="16"/>
      <c r="B36" s="14"/>
      <c r="C36" s="14"/>
      <c r="D36" s="15"/>
      <c r="E36" s="67">
        <v>1</v>
      </c>
      <c r="F36" s="189">
        <v>0</v>
      </c>
      <c r="G36" s="189">
        <v>3</v>
      </c>
      <c r="H36" s="179">
        <f t="shared" si="4"/>
        <v>3</v>
      </c>
      <c r="I36" s="189">
        <v>7</v>
      </c>
      <c r="J36" s="179">
        <f t="shared" si="1"/>
        <v>10</v>
      </c>
      <c r="K36" s="176">
        <v>0</v>
      </c>
      <c r="L36" s="176">
        <v>0</v>
      </c>
      <c r="M36" s="183">
        <f t="shared" si="5"/>
        <v>0</v>
      </c>
      <c r="N36" s="176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82">
        <f t="shared" ref="F37:N37" si="6">SUM(F24:F36)</f>
        <v>317</v>
      </c>
      <c r="G37" s="179">
        <f t="shared" si="6"/>
        <v>9</v>
      </c>
      <c r="H37" s="172">
        <f t="shared" si="6"/>
        <v>326</v>
      </c>
      <c r="I37" s="185">
        <f t="shared" si="6"/>
        <v>7</v>
      </c>
      <c r="J37" s="181">
        <f t="shared" si="6"/>
        <v>333</v>
      </c>
      <c r="K37" s="182">
        <f t="shared" si="6"/>
        <v>36</v>
      </c>
      <c r="L37" s="179">
        <f t="shared" si="6"/>
        <v>14</v>
      </c>
      <c r="M37" s="181">
        <f t="shared" si="6"/>
        <v>50</v>
      </c>
      <c r="N37" s="182">
        <f t="shared" si="6"/>
        <v>21</v>
      </c>
    </row>
    <row r="38" spans="1:14">
      <c r="A38" s="16"/>
      <c r="B38" s="67"/>
      <c r="C38" s="67"/>
      <c r="D38" s="19"/>
      <c r="E38" s="65">
        <v>13</v>
      </c>
      <c r="F38" s="189">
        <v>2</v>
      </c>
      <c r="G38" s="189">
        <v>0</v>
      </c>
      <c r="H38" s="179">
        <f t="shared" si="4"/>
        <v>2</v>
      </c>
      <c r="I38" s="189">
        <v>0</v>
      </c>
      <c r="J38" s="179">
        <f t="shared" si="1"/>
        <v>2</v>
      </c>
      <c r="K38" s="176">
        <v>0</v>
      </c>
      <c r="L38" s="176">
        <v>1</v>
      </c>
      <c r="M38" s="183">
        <f>K38+L38</f>
        <v>1</v>
      </c>
      <c r="N38" s="176">
        <v>2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89">
        <v>0</v>
      </c>
      <c r="G39" s="189">
        <v>0</v>
      </c>
      <c r="H39" s="179">
        <f t="shared" si="4"/>
        <v>0</v>
      </c>
      <c r="I39" s="189">
        <v>0</v>
      </c>
      <c r="J39" s="179">
        <f t="shared" si="1"/>
        <v>0</v>
      </c>
      <c r="K39" s="176">
        <v>0</v>
      </c>
      <c r="L39" s="176">
        <v>0</v>
      </c>
      <c r="M39" s="183">
        <f t="shared" ref="M39:M50" si="7">K39+L39</f>
        <v>0</v>
      </c>
      <c r="N39" s="176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89">
        <v>0</v>
      </c>
      <c r="G40" s="189">
        <v>0</v>
      </c>
      <c r="H40" s="179">
        <f t="shared" si="4"/>
        <v>0</v>
      </c>
      <c r="I40" s="189">
        <v>0</v>
      </c>
      <c r="J40" s="179">
        <f t="shared" si="1"/>
        <v>0</v>
      </c>
      <c r="K40" s="176">
        <v>0</v>
      </c>
      <c r="L40" s="176">
        <v>0</v>
      </c>
      <c r="M40" s="183">
        <f t="shared" si="7"/>
        <v>0</v>
      </c>
      <c r="N40" s="176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89">
        <v>0</v>
      </c>
      <c r="G41" s="189">
        <v>0</v>
      </c>
      <c r="H41" s="179">
        <f t="shared" si="4"/>
        <v>0</v>
      </c>
      <c r="I41" s="189">
        <v>0</v>
      </c>
      <c r="J41" s="179">
        <f t="shared" si="1"/>
        <v>0</v>
      </c>
      <c r="K41" s="176">
        <v>0</v>
      </c>
      <c r="L41" s="176">
        <v>0</v>
      </c>
      <c r="M41" s="183">
        <f t="shared" si="7"/>
        <v>0</v>
      </c>
      <c r="N41" s="176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89">
        <v>0</v>
      </c>
      <c r="G42" s="189">
        <v>0</v>
      </c>
      <c r="H42" s="179">
        <f t="shared" si="4"/>
        <v>0</v>
      </c>
      <c r="I42" s="189">
        <v>0</v>
      </c>
      <c r="J42" s="179">
        <f t="shared" si="1"/>
        <v>0</v>
      </c>
      <c r="K42" s="176">
        <v>0</v>
      </c>
      <c r="L42" s="176">
        <v>0</v>
      </c>
      <c r="M42" s="183">
        <f t="shared" si="7"/>
        <v>0</v>
      </c>
      <c r="N42" s="176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89">
        <v>0</v>
      </c>
      <c r="G43" s="189">
        <v>0</v>
      </c>
      <c r="H43" s="179">
        <f t="shared" si="4"/>
        <v>0</v>
      </c>
      <c r="I43" s="189">
        <v>0</v>
      </c>
      <c r="J43" s="179">
        <f t="shared" si="1"/>
        <v>0</v>
      </c>
      <c r="K43" s="176">
        <v>0</v>
      </c>
      <c r="L43" s="176">
        <v>0</v>
      </c>
      <c r="M43" s="183">
        <f t="shared" si="7"/>
        <v>0</v>
      </c>
      <c r="N43" s="176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89">
        <v>0</v>
      </c>
      <c r="G44" s="189">
        <v>0</v>
      </c>
      <c r="H44" s="179">
        <f t="shared" si="4"/>
        <v>0</v>
      </c>
      <c r="I44" s="189">
        <v>0</v>
      </c>
      <c r="J44" s="179">
        <f t="shared" si="1"/>
        <v>0</v>
      </c>
      <c r="K44" s="176">
        <v>0</v>
      </c>
      <c r="L44" s="176">
        <v>0</v>
      </c>
      <c r="M44" s="183">
        <f t="shared" si="7"/>
        <v>0</v>
      </c>
      <c r="N44" s="176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89">
        <v>0</v>
      </c>
      <c r="G45" s="189">
        <v>0</v>
      </c>
      <c r="H45" s="179">
        <f t="shared" si="4"/>
        <v>0</v>
      </c>
      <c r="I45" s="189">
        <v>0</v>
      </c>
      <c r="J45" s="179">
        <f t="shared" si="1"/>
        <v>0</v>
      </c>
      <c r="K45" s="176">
        <v>0</v>
      </c>
      <c r="L45" s="176">
        <v>0</v>
      </c>
      <c r="M45" s="183">
        <f t="shared" si="7"/>
        <v>0</v>
      </c>
      <c r="N45" s="176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89">
        <v>0</v>
      </c>
      <c r="G46" s="189">
        <v>0</v>
      </c>
      <c r="H46" s="179">
        <f t="shared" si="4"/>
        <v>0</v>
      </c>
      <c r="I46" s="189">
        <v>0</v>
      </c>
      <c r="J46" s="179">
        <f t="shared" si="1"/>
        <v>0</v>
      </c>
      <c r="K46" s="176">
        <v>0</v>
      </c>
      <c r="L46" s="176">
        <v>0</v>
      </c>
      <c r="M46" s="183">
        <f t="shared" si="7"/>
        <v>0</v>
      </c>
      <c r="N46" s="176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89">
        <v>0</v>
      </c>
      <c r="G47" s="189">
        <v>0</v>
      </c>
      <c r="H47" s="179">
        <f t="shared" si="4"/>
        <v>0</v>
      </c>
      <c r="I47" s="189">
        <v>0</v>
      </c>
      <c r="J47" s="179">
        <f t="shared" si="1"/>
        <v>0</v>
      </c>
      <c r="K47" s="176">
        <v>0</v>
      </c>
      <c r="L47" s="176">
        <v>0</v>
      </c>
      <c r="M47" s="183">
        <f t="shared" si="7"/>
        <v>0</v>
      </c>
      <c r="N47" s="176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89">
        <v>0</v>
      </c>
      <c r="G48" s="189">
        <v>0</v>
      </c>
      <c r="H48" s="179">
        <f t="shared" si="4"/>
        <v>0</v>
      </c>
      <c r="I48" s="189">
        <v>0</v>
      </c>
      <c r="J48" s="179">
        <f t="shared" si="1"/>
        <v>0</v>
      </c>
      <c r="K48" s="176">
        <v>0</v>
      </c>
      <c r="L48" s="176">
        <v>0</v>
      </c>
      <c r="M48" s="183">
        <f t="shared" si="7"/>
        <v>0</v>
      </c>
      <c r="N48" s="176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89">
        <v>0</v>
      </c>
      <c r="G49" s="189">
        <v>0</v>
      </c>
      <c r="H49" s="179">
        <f t="shared" si="4"/>
        <v>0</v>
      </c>
      <c r="I49" s="189">
        <v>0</v>
      </c>
      <c r="J49" s="179">
        <f t="shared" si="1"/>
        <v>0</v>
      </c>
      <c r="K49" s="176">
        <v>0</v>
      </c>
      <c r="L49" s="176">
        <v>0</v>
      </c>
      <c r="M49" s="183">
        <f t="shared" si="7"/>
        <v>0</v>
      </c>
      <c r="N49" s="176">
        <v>0</v>
      </c>
    </row>
    <row r="50" spans="1:14">
      <c r="A50" s="16"/>
      <c r="B50" s="14"/>
      <c r="C50" s="15"/>
      <c r="D50" s="14"/>
      <c r="E50" s="67">
        <v>1</v>
      </c>
      <c r="F50" s="177">
        <v>0</v>
      </c>
      <c r="G50" s="177">
        <v>0</v>
      </c>
      <c r="H50" s="186">
        <f t="shared" si="4"/>
        <v>0</v>
      </c>
      <c r="I50" s="177">
        <v>1</v>
      </c>
      <c r="J50" s="186">
        <f t="shared" si="1"/>
        <v>1</v>
      </c>
      <c r="K50" s="178">
        <v>0</v>
      </c>
      <c r="L50" s="178">
        <v>0</v>
      </c>
      <c r="M50" s="187">
        <f t="shared" si="7"/>
        <v>0</v>
      </c>
      <c r="N50" s="178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79">
        <f t="shared" ref="F51:N51" si="8">SUM(F38:F50)</f>
        <v>2</v>
      </c>
      <c r="G51" s="179">
        <f t="shared" si="8"/>
        <v>0</v>
      </c>
      <c r="H51" s="179">
        <f t="shared" si="8"/>
        <v>2</v>
      </c>
      <c r="I51" s="179">
        <f t="shared" si="8"/>
        <v>1</v>
      </c>
      <c r="J51" s="179">
        <f t="shared" si="8"/>
        <v>3</v>
      </c>
      <c r="K51" s="179">
        <f t="shared" si="8"/>
        <v>0</v>
      </c>
      <c r="L51" s="179">
        <f t="shared" si="8"/>
        <v>1</v>
      </c>
      <c r="M51" s="179">
        <f t="shared" si="8"/>
        <v>1</v>
      </c>
      <c r="N51" s="179">
        <f t="shared" si="8"/>
        <v>2</v>
      </c>
    </row>
    <row r="52" spans="1:14">
      <c r="A52" s="61"/>
      <c r="B52" s="314" t="s">
        <v>37</v>
      </c>
      <c r="C52" s="315"/>
      <c r="D52" s="315"/>
      <c r="E52" s="316"/>
      <c r="F52" s="189"/>
      <c r="G52" s="189"/>
      <c r="H52" s="189"/>
      <c r="I52" s="189"/>
      <c r="J52" s="189"/>
      <c r="K52" s="189"/>
      <c r="L52" s="189"/>
      <c r="M52" s="189">
        <f>SUM(K52:L52)</f>
        <v>0</v>
      </c>
      <c r="N52" s="189"/>
    </row>
    <row r="53" spans="1:14" ht="12.75" customHeight="1">
      <c r="A53" s="61"/>
      <c r="B53" s="312" t="s">
        <v>40</v>
      </c>
      <c r="C53" s="312"/>
      <c r="D53" s="312"/>
      <c r="E53" s="312"/>
      <c r="F53" s="188">
        <f t="shared" ref="F53:N53" si="9">+F23+F37+F51+F52</f>
        <v>500</v>
      </c>
      <c r="G53" s="188">
        <f t="shared" si="9"/>
        <v>18</v>
      </c>
      <c r="H53" s="188">
        <f t="shared" si="9"/>
        <v>518</v>
      </c>
      <c r="I53" s="188">
        <f t="shared" si="9"/>
        <v>13</v>
      </c>
      <c r="J53" s="188">
        <f t="shared" si="9"/>
        <v>531</v>
      </c>
      <c r="K53" s="188">
        <f t="shared" si="9"/>
        <v>60</v>
      </c>
      <c r="L53" s="188">
        <f t="shared" si="9"/>
        <v>19</v>
      </c>
      <c r="M53" s="188">
        <f t="shared" si="9"/>
        <v>79</v>
      </c>
      <c r="N53" s="188">
        <f t="shared" si="9"/>
        <v>27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B1" workbookViewId="0">
      <selection activeCell="R26" sqref="R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73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69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54">
        <v>94</v>
      </c>
      <c r="G10" s="154">
        <v>0</v>
      </c>
      <c r="H10" s="154">
        <f t="shared" ref="H10:H37" si="0">F10+G10</f>
        <v>94</v>
      </c>
      <c r="I10" s="154">
        <v>0</v>
      </c>
      <c r="J10" s="154">
        <f t="shared" ref="J10:J22" si="1">H10+I10</f>
        <v>94</v>
      </c>
      <c r="K10" s="155">
        <v>27</v>
      </c>
      <c r="L10" s="155">
        <v>3</v>
      </c>
      <c r="M10" s="156">
        <f t="shared" ref="M10:M22" si="2">K10+L10</f>
        <v>30</v>
      </c>
      <c r="N10" s="155">
        <v>6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54">
        <v>2</v>
      </c>
      <c r="G11" s="154">
        <v>0</v>
      </c>
      <c r="H11" s="154">
        <f t="shared" si="0"/>
        <v>2</v>
      </c>
      <c r="I11" s="154">
        <v>0</v>
      </c>
      <c r="J11" s="154">
        <f t="shared" si="1"/>
        <v>2</v>
      </c>
      <c r="K11" s="155">
        <v>0</v>
      </c>
      <c r="L11" s="155">
        <v>0</v>
      </c>
      <c r="M11" s="156">
        <f t="shared" si="2"/>
        <v>0</v>
      </c>
      <c r="N11" s="155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54">
        <v>2</v>
      </c>
      <c r="G12" s="154">
        <v>0</v>
      </c>
      <c r="H12" s="154">
        <f t="shared" si="0"/>
        <v>2</v>
      </c>
      <c r="I12" s="154">
        <v>0</v>
      </c>
      <c r="J12" s="154">
        <f t="shared" si="1"/>
        <v>2</v>
      </c>
      <c r="K12" s="155">
        <v>0</v>
      </c>
      <c r="L12" s="155">
        <v>0</v>
      </c>
      <c r="M12" s="156">
        <f t="shared" si="2"/>
        <v>0</v>
      </c>
      <c r="N12" s="155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54">
        <v>1</v>
      </c>
      <c r="G13" s="154">
        <v>0</v>
      </c>
      <c r="H13" s="154">
        <f t="shared" si="0"/>
        <v>1</v>
      </c>
      <c r="I13" s="154">
        <v>0</v>
      </c>
      <c r="J13" s="154">
        <f t="shared" si="1"/>
        <v>1</v>
      </c>
      <c r="K13" s="155">
        <v>0</v>
      </c>
      <c r="L13" s="155">
        <v>0</v>
      </c>
      <c r="M13" s="156">
        <f t="shared" si="2"/>
        <v>0</v>
      </c>
      <c r="N13" s="155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54">
        <v>6</v>
      </c>
      <c r="G14" s="154">
        <v>0</v>
      </c>
      <c r="H14" s="154">
        <f t="shared" si="0"/>
        <v>6</v>
      </c>
      <c r="I14" s="154">
        <v>0</v>
      </c>
      <c r="J14" s="154">
        <f t="shared" si="1"/>
        <v>6</v>
      </c>
      <c r="K14" s="155">
        <v>0</v>
      </c>
      <c r="L14" s="155">
        <v>0</v>
      </c>
      <c r="M14" s="156">
        <f t="shared" si="2"/>
        <v>0</v>
      </c>
      <c r="N14" s="15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54">
        <v>1</v>
      </c>
      <c r="G15" s="154">
        <v>0</v>
      </c>
      <c r="H15" s="154">
        <f t="shared" si="0"/>
        <v>1</v>
      </c>
      <c r="I15" s="154">
        <v>0</v>
      </c>
      <c r="J15" s="154">
        <f t="shared" si="1"/>
        <v>1</v>
      </c>
      <c r="K15" s="155">
        <v>0</v>
      </c>
      <c r="L15" s="155">
        <v>0</v>
      </c>
      <c r="M15" s="156">
        <f t="shared" si="2"/>
        <v>0</v>
      </c>
      <c r="N15" s="155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54">
        <v>9</v>
      </c>
      <c r="G16" s="154">
        <v>0</v>
      </c>
      <c r="H16" s="154">
        <f t="shared" si="0"/>
        <v>9</v>
      </c>
      <c r="I16" s="154">
        <v>0</v>
      </c>
      <c r="J16" s="154">
        <f t="shared" si="1"/>
        <v>9</v>
      </c>
      <c r="K16" s="155">
        <v>0</v>
      </c>
      <c r="L16" s="155">
        <v>0</v>
      </c>
      <c r="M16" s="156">
        <f t="shared" si="2"/>
        <v>0</v>
      </c>
      <c r="N16" s="155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54">
        <v>8</v>
      </c>
      <c r="G17" s="154">
        <v>0</v>
      </c>
      <c r="H17" s="154">
        <f t="shared" si="0"/>
        <v>8</v>
      </c>
      <c r="I17" s="154">
        <v>0</v>
      </c>
      <c r="J17" s="154">
        <f t="shared" si="1"/>
        <v>8</v>
      </c>
      <c r="K17" s="155">
        <v>0</v>
      </c>
      <c r="L17" s="155">
        <v>0</v>
      </c>
      <c r="M17" s="156">
        <f t="shared" si="2"/>
        <v>0</v>
      </c>
      <c r="N17" s="155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54">
        <v>8</v>
      </c>
      <c r="G18" s="154">
        <v>0</v>
      </c>
      <c r="H18" s="154">
        <f t="shared" si="0"/>
        <v>8</v>
      </c>
      <c r="I18" s="154">
        <v>0</v>
      </c>
      <c r="J18" s="154">
        <f t="shared" si="1"/>
        <v>8</v>
      </c>
      <c r="K18" s="155">
        <v>0</v>
      </c>
      <c r="L18" s="155">
        <v>0</v>
      </c>
      <c r="M18" s="156">
        <f t="shared" si="2"/>
        <v>0</v>
      </c>
      <c r="N18" s="155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54">
        <v>3</v>
      </c>
      <c r="G19" s="154">
        <v>0</v>
      </c>
      <c r="H19" s="154">
        <f t="shared" si="0"/>
        <v>3</v>
      </c>
      <c r="I19" s="154">
        <v>0</v>
      </c>
      <c r="J19" s="154">
        <f t="shared" si="1"/>
        <v>3</v>
      </c>
      <c r="K19" s="155">
        <v>0</v>
      </c>
      <c r="L19" s="155">
        <v>0</v>
      </c>
      <c r="M19" s="156">
        <f t="shared" si="2"/>
        <v>0</v>
      </c>
      <c r="N19" s="155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54">
        <v>0</v>
      </c>
      <c r="G20" s="154">
        <v>0</v>
      </c>
      <c r="H20" s="154">
        <f t="shared" si="0"/>
        <v>0</v>
      </c>
      <c r="I20" s="154">
        <v>0</v>
      </c>
      <c r="J20" s="154">
        <f t="shared" si="1"/>
        <v>0</v>
      </c>
      <c r="K20" s="155">
        <v>0</v>
      </c>
      <c r="L20" s="155">
        <v>0</v>
      </c>
      <c r="M20" s="156">
        <f t="shared" si="2"/>
        <v>0</v>
      </c>
      <c r="N20" s="155">
        <v>0</v>
      </c>
    </row>
    <row r="21" spans="1:14">
      <c r="A21" s="16"/>
      <c r="B21" s="12"/>
      <c r="C21" s="17"/>
      <c r="D21" s="9"/>
      <c r="E21" s="68">
        <v>2</v>
      </c>
      <c r="F21" s="154">
        <v>0</v>
      </c>
      <c r="G21" s="154">
        <v>1</v>
      </c>
      <c r="H21" s="154">
        <f t="shared" si="0"/>
        <v>1</v>
      </c>
      <c r="I21" s="154">
        <v>0</v>
      </c>
      <c r="J21" s="154">
        <f t="shared" si="1"/>
        <v>1</v>
      </c>
      <c r="K21" s="155">
        <v>0</v>
      </c>
      <c r="L21" s="155">
        <v>0</v>
      </c>
      <c r="M21" s="156">
        <f t="shared" si="2"/>
        <v>0</v>
      </c>
      <c r="N21" s="155">
        <v>0</v>
      </c>
    </row>
    <row r="22" spans="1:14">
      <c r="A22" s="16"/>
      <c r="B22" s="14"/>
      <c r="C22" s="18"/>
      <c r="D22" s="9"/>
      <c r="E22" s="67">
        <v>1</v>
      </c>
      <c r="F22" s="154">
        <v>0</v>
      </c>
      <c r="G22" s="154">
        <v>3</v>
      </c>
      <c r="H22" s="154">
        <f t="shared" si="0"/>
        <v>3</v>
      </c>
      <c r="I22" s="154">
        <v>4</v>
      </c>
      <c r="J22" s="154">
        <f t="shared" si="1"/>
        <v>7</v>
      </c>
      <c r="K22" s="155">
        <v>0</v>
      </c>
      <c r="L22" s="155">
        <v>0</v>
      </c>
      <c r="M22" s="156">
        <f t="shared" si="2"/>
        <v>0</v>
      </c>
      <c r="N22" s="155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54">
        <f>SUM(F10:F22)</f>
        <v>134</v>
      </c>
      <c r="G23" s="154">
        <f>SUM(G10:G22)</f>
        <v>4</v>
      </c>
      <c r="H23" s="154">
        <f t="shared" si="0"/>
        <v>138</v>
      </c>
      <c r="I23" s="154">
        <v>4</v>
      </c>
      <c r="J23" s="157">
        <f>SUM(J10:J22)</f>
        <v>142</v>
      </c>
      <c r="K23" s="158">
        <f>SUM(K10:K22)</f>
        <v>27</v>
      </c>
      <c r="L23" s="158">
        <f>SUM(L10:L22)</f>
        <v>3</v>
      </c>
      <c r="M23" s="154">
        <f>SUM(M10:M22)</f>
        <v>30</v>
      </c>
      <c r="N23" s="154">
        <f>SUM(N10:N22)</f>
        <v>6</v>
      </c>
    </row>
    <row r="24" spans="1:14">
      <c r="A24" s="16"/>
      <c r="B24" s="12"/>
      <c r="C24" s="12"/>
      <c r="D24" s="15"/>
      <c r="E24" s="14">
        <v>13</v>
      </c>
      <c r="F24" s="154">
        <v>206</v>
      </c>
      <c r="G24" s="154">
        <v>0</v>
      </c>
      <c r="H24" s="154">
        <f t="shared" si="0"/>
        <v>206</v>
      </c>
      <c r="I24" s="154">
        <v>0</v>
      </c>
      <c r="J24" s="154">
        <f t="shared" ref="J24:J36" si="3">H24+I24</f>
        <v>206</v>
      </c>
      <c r="K24" s="155">
        <v>31</v>
      </c>
      <c r="L24" s="155">
        <v>11</v>
      </c>
      <c r="M24" s="155">
        <f t="shared" ref="M24:M36" si="4">K24+L24</f>
        <v>42</v>
      </c>
      <c r="N24" s="155">
        <v>16</v>
      </c>
    </row>
    <row r="25" spans="1:14">
      <c r="A25" s="16"/>
      <c r="B25" s="12"/>
      <c r="C25" s="12" t="s">
        <v>0</v>
      </c>
      <c r="D25" s="15"/>
      <c r="E25" s="68">
        <v>12</v>
      </c>
      <c r="F25" s="154">
        <v>5</v>
      </c>
      <c r="G25" s="154">
        <v>0</v>
      </c>
      <c r="H25" s="154">
        <f t="shared" si="0"/>
        <v>5</v>
      </c>
      <c r="I25" s="154">
        <v>0</v>
      </c>
      <c r="J25" s="154">
        <f t="shared" si="3"/>
        <v>5</v>
      </c>
      <c r="K25" s="155">
        <v>0</v>
      </c>
      <c r="L25" s="155">
        <v>0</v>
      </c>
      <c r="M25" s="155">
        <f t="shared" si="4"/>
        <v>0</v>
      </c>
      <c r="N25" s="155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54">
        <v>2</v>
      </c>
      <c r="G26" s="154">
        <v>0</v>
      </c>
      <c r="H26" s="154">
        <f t="shared" si="0"/>
        <v>2</v>
      </c>
      <c r="I26" s="154">
        <v>0</v>
      </c>
      <c r="J26" s="154">
        <f t="shared" si="3"/>
        <v>2</v>
      </c>
      <c r="K26" s="155">
        <v>0</v>
      </c>
      <c r="L26" s="155">
        <v>0</v>
      </c>
      <c r="M26" s="155">
        <f t="shared" si="4"/>
        <v>0</v>
      </c>
      <c r="N26" s="155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54">
        <v>3</v>
      </c>
      <c r="G27" s="154">
        <v>0</v>
      </c>
      <c r="H27" s="154">
        <f t="shared" si="0"/>
        <v>3</v>
      </c>
      <c r="I27" s="154">
        <v>0</v>
      </c>
      <c r="J27" s="154">
        <f t="shared" si="3"/>
        <v>3</v>
      </c>
      <c r="K27" s="155">
        <v>0</v>
      </c>
      <c r="L27" s="155">
        <v>1</v>
      </c>
      <c r="M27" s="155">
        <f t="shared" si="4"/>
        <v>1</v>
      </c>
      <c r="N27" s="155">
        <v>2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54">
        <v>8</v>
      </c>
      <c r="G28" s="154">
        <v>0</v>
      </c>
      <c r="H28" s="154">
        <f t="shared" si="0"/>
        <v>8</v>
      </c>
      <c r="I28" s="154">
        <v>0</v>
      </c>
      <c r="J28" s="154">
        <f t="shared" si="3"/>
        <v>8</v>
      </c>
      <c r="K28" s="155">
        <v>0</v>
      </c>
      <c r="L28" s="155">
        <v>0</v>
      </c>
      <c r="M28" s="155">
        <f t="shared" si="4"/>
        <v>0</v>
      </c>
      <c r="N28" s="15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54">
        <v>3</v>
      </c>
      <c r="G29" s="154">
        <v>0</v>
      </c>
      <c r="H29" s="154">
        <f t="shared" si="0"/>
        <v>3</v>
      </c>
      <c r="I29" s="154">
        <v>0</v>
      </c>
      <c r="J29" s="154">
        <f t="shared" si="3"/>
        <v>3</v>
      </c>
      <c r="K29" s="155">
        <v>0</v>
      </c>
      <c r="L29" s="155">
        <v>0</v>
      </c>
      <c r="M29" s="155">
        <f t="shared" si="4"/>
        <v>0</v>
      </c>
      <c r="N29" s="155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54">
        <v>7</v>
      </c>
      <c r="G30" s="154">
        <v>0</v>
      </c>
      <c r="H30" s="154">
        <f t="shared" si="0"/>
        <v>7</v>
      </c>
      <c r="I30" s="154">
        <v>0</v>
      </c>
      <c r="J30" s="154">
        <f t="shared" si="3"/>
        <v>7</v>
      </c>
      <c r="K30" s="155">
        <v>0</v>
      </c>
      <c r="L30" s="155">
        <v>0</v>
      </c>
      <c r="M30" s="155">
        <f t="shared" si="4"/>
        <v>0</v>
      </c>
      <c r="N30" s="155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54">
        <v>3</v>
      </c>
      <c r="G31" s="154">
        <v>0</v>
      </c>
      <c r="H31" s="154">
        <f t="shared" si="0"/>
        <v>3</v>
      </c>
      <c r="I31" s="154">
        <v>0</v>
      </c>
      <c r="J31" s="154">
        <f t="shared" si="3"/>
        <v>3</v>
      </c>
      <c r="K31" s="155">
        <v>0</v>
      </c>
      <c r="L31" s="155">
        <v>0</v>
      </c>
      <c r="M31" s="155">
        <f t="shared" si="4"/>
        <v>0</v>
      </c>
      <c r="N31" s="155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154">
        <v>10</v>
      </c>
      <c r="G32" s="154">
        <v>0</v>
      </c>
      <c r="H32" s="154">
        <f t="shared" si="0"/>
        <v>10</v>
      </c>
      <c r="I32" s="154">
        <v>0</v>
      </c>
      <c r="J32" s="154">
        <f t="shared" si="3"/>
        <v>10</v>
      </c>
      <c r="K32" s="155">
        <v>0</v>
      </c>
      <c r="L32" s="155">
        <v>0</v>
      </c>
      <c r="M32" s="155">
        <f t="shared" si="4"/>
        <v>0</v>
      </c>
      <c r="N32" s="155">
        <v>0</v>
      </c>
    </row>
    <row r="33" spans="1:14">
      <c r="A33" s="16"/>
      <c r="B33" s="12"/>
      <c r="C33" s="12"/>
      <c r="D33" s="15"/>
      <c r="E33" s="68">
        <v>4</v>
      </c>
      <c r="F33" s="154">
        <v>8</v>
      </c>
      <c r="G33" s="154">
        <v>0</v>
      </c>
      <c r="H33" s="154">
        <f t="shared" si="0"/>
        <v>8</v>
      </c>
      <c r="I33" s="154">
        <v>0</v>
      </c>
      <c r="J33" s="154">
        <f t="shared" si="3"/>
        <v>8</v>
      </c>
      <c r="K33" s="155">
        <v>0</v>
      </c>
      <c r="L33" s="155">
        <v>0</v>
      </c>
      <c r="M33" s="155">
        <f t="shared" si="4"/>
        <v>0</v>
      </c>
      <c r="N33" s="155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54">
        <v>0</v>
      </c>
      <c r="G34" s="154">
        <v>1</v>
      </c>
      <c r="H34" s="154">
        <f t="shared" si="0"/>
        <v>1</v>
      </c>
      <c r="I34" s="154">
        <v>0</v>
      </c>
      <c r="J34" s="154">
        <f t="shared" si="3"/>
        <v>1</v>
      </c>
      <c r="K34" s="155">
        <v>0</v>
      </c>
      <c r="L34" s="155">
        <v>0</v>
      </c>
      <c r="M34" s="155">
        <f t="shared" si="4"/>
        <v>0</v>
      </c>
      <c r="N34" s="155">
        <v>0</v>
      </c>
    </row>
    <row r="35" spans="1:14">
      <c r="A35" s="16"/>
      <c r="B35" s="12"/>
      <c r="C35" s="12"/>
      <c r="D35" s="15"/>
      <c r="E35" s="68">
        <v>2</v>
      </c>
      <c r="F35" s="154">
        <v>0</v>
      </c>
      <c r="G35" s="154">
        <v>3</v>
      </c>
      <c r="H35" s="154">
        <f t="shared" si="0"/>
        <v>3</v>
      </c>
      <c r="I35" s="154">
        <v>0</v>
      </c>
      <c r="J35" s="154">
        <f t="shared" si="3"/>
        <v>3</v>
      </c>
      <c r="K35" s="155">
        <v>0</v>
      </c>
      <c r="L35" s="155">
        <v>0</v>
      </c>
      <c r="M35" s="155">
        <f t="shared" si="4"/>
        <v>0</v>
      </c>
      <c r="N35" s="155">
        <v>0</v>
      </c>
    </row>
    <row r="36" spans="1:14">
      <c r="A36" s="16"/>
      <c r="B36" s="14"/>
      <c r="C36" s="14"/>
      <c r="D36" s="15"/>
      <c r="E36" s="67">
        <v>1</v>
      </c>
      <c r="F36" s="154">
        <v>0</v>
      </c>
      <c r="G36" s="154">
        <v>4</v>
      </c>
      <c r="H36" s="154">
        <f t="shared" si="0"/>
        <v>4</v>
      </c>
      <c r="I36" s="154">
        <v>11</v>
      </c>
      <c r="J36" s="154">
        <f t="shared" si="3"/>
        <v>15</v>
      </c>
      <c r="K36" s="155">
        <v>0</v>
      </c>
      <c r="L36" s="155">
        <v>0</v>
      </c>
      <c r="M36" s="155">
        <f t="shared" si="4"/>
        <v>0</v>
      </c>
      <c r="N36" s="155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58">
        <f>SUM(F24:F36)</f>
        <v>255</v>
      </c>
      <c r="G37" s="154">
        <f>SUM(G24:G36)</f>
        <v>8</v>
      </c>
      <c r="H37" s="154">
        <f t="shared" si="0"/>
        <v>263</v>
      </c>
      <c r="I37" s="159">
        <v>11</v>
      </c>
      <c r="J37" s="157">
        <f>SUM(J24:J36)</f>
        <v>274</v>
      </c>
      <c r="K37" s="158">
        <f>SUM(K24:K36)</f>
        <v>31</v>
      </c>
      <c r="L37" s="154">
        <f>SUM(L24:L36)</f>
        <v>12</v>
      </c>
      <c r="M37" s="157">
        <f>SUM(M24:M36)</f>
        <v>43</v>
      </c>
      <c r="N37" s="158">
        <f>SUM(N24:N36)</f>
        <v>18</v>
      </c>
    </row>
    <row r="38" spans="1:14">
      <c r="A38" s="16"/>
      <c r="B38" s="67"/>
      <c r="C38" s="67"/>
      <c r="D38" s="19"/>
      <c r="E38" s="65">
        <v>13</v>
      </c>
      <c r="F38" s="154">
        <v>0</v>
      </c>
      <c r="G38" s="154">
        <v>0</v>
      </c>
      <c r="H38" s="154">
        <v>0</v>
      </c>
      <c r="I38" s="154">
        <v>0</v>
      </c>
      <c r="J38" s="154">
        <f t="shared" ref="J38:J50" si="5">H38+I38</f>
        <v>0</v>
      </c>
      <c r="K38" s="155">
        <v>0</v>
      </c>
      <c r="L38" s="155">
        <v>0</v>
      </c>
      <c r="M38" s="155">
        <f t="shared" ref="M38:M50" si="6">K38+L38</f>
        <v>0</v>
      </c>
      <c r="N38" s="15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54">
        <v>0</v>
      </c>
      <c r="G39" s="154">
        <v>0</v>
      </c>
      <c r="H39" s="154">
        <v>0</v>
      </c>
      <c r="I39" s="154">
        <v>0</v>
      </c>
      <c r="J39" s="154">
        <f t="shared" si="5"/>
        <v>0</v>
      </c>
      <c r="K39" s="155">
        <v>0</v>
      </c>
      <c r="L39" s="155">
        <v>0</v>
      </c>
      <c r="M39" s="155">
        <f t="shared" si="6"/>
        <v>0</v>
      </c>
      <c r="N39" s="155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54">
        <v>0</v>
      </c>
      <c r="G40" s="154">
        <v>0</v>
      </c>
      <c r="H40" s="154">
        <v>0</v>
      </c>
      <c r="I40" s="154">
        <v>0</v>
      </c>
      <c r="J40" s="154">
        <f t="shared" si="5"/>
        <v>0</v>
      </c>
      <c r="K40" s="155">
        <v>0</v>
      </c>
      <c r="L40" s="155">
        <v>0</v>
      </c>
      <c r="M40" s="155">
        <f t="shared" si="6"/>
        <v>0</v>
      </c>
      <c r="N40" s="155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54">
        <v>0</v>
      </c>
      <c r="G41" s="154">
        <v>0</v>
      </c>
      <c r="H41" s="154">
        <v>0</v>
      </c>
      <c r="I41" s="154">
        <v>0</v>
      </c>
      <c r="J41" s="154">
        <f t="shared" si="5"/>
        <v>0</v>
      </c>
      <c r="K41" s="155">
        <v>0</v>
      </c>
      <c r="L41" s="155">
        <v>0</v>
      </c>
      <c r="M41" s="155">
        <f t="shared" si="6"/>
        <v>0</v>
      </c>
      <c r="N41" s="155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54">
        <v>0</v>
      </c>
      <c r="G42" s="154">
        <v>0</v>
      </c>
      <c r="H42" s="154">
        <v>0</v>
      </c>
      <c r="I42" s="154">
        <v>0</v>
      </c>
      <c r="J42" s="154">
        <f t="shared" si="5"/>
        <v>0</v>
      </c>
      <c r="K42" s="155">
        <v>0</v>
      </c>
      <c r="L42" s="155">
        <v>0</v>
      </c>
      <c r="M42" s="155">
        <f t="shared" si="6"/>
        <v>0</v>
      </c>
      <c r="N42" s="15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54">
        <v>0</v>
      </c>
      <c r="G43" s="154">
        <v>0</v>
      </c>
      <c r="H43" s="154">
        <v>0</v>
      </c>
      <c r="I43" s="154">
        <v>0</v>
      </c>
      <c r="J43" s="154">
        <f t="shared" si="5"/>
        <v>0</v>
      </c>
      <c r="K43" s="155">
        <v>0</v>
      </c>
      <c r="L43" s="155">
        <v>0</v>
      </c>
      <c r="M43" s="155">
        <f t="shared" si="6"/>
        <v>0</v>
      </c>
      <c r="N43" s="155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54">
        <v>0</v>
      </c>
      <c r="G44" s="154">
        <v>0</v>
      </c>
      <c r="H44" s="154">
        <v>0</v>
      </c>
      <c r="I44" s="154">
        <v>0</v>
      </c>
      <c r="J44" s="154">
        <f t="shared" si="5"/>
        <v>0</v>
      </c>
      <c r="K44" s="155">
        <v>0</v>
      </c>
      <c r="L44" s="155">
        <v>0</v>
      </c>
      <c r="M44" s="155">
        <f t="shared" si="6"/>
        <v>0</v>
      </c>
      <c r="N44" s="155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54">
        <v>0</v>
      </c>
      <c r="G45" s="154">
        <v>0</v>
      </c>
      <c r="H45" s="154">
        <v>0</v>
      </c>
      <c r="I45" s="154">
        <v>0</v>
      </c>
      <c r="J45" s="154">
        <f t="shared" si="5"/>
        <v>0</v>
      </c>
      <c r="K45" s="155">
        <v>0</v>
      </c>
      <c r="L45" s="155">
        <v>0</v>
      </c>
      <c r="M45" s="155">
        <f t="shared" si="6"/>
        <v>0</v>
      </c>
      <c r="N45" s="155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54">
        <v>0</v>
      </c>
      <c r="G46" s="154">
        <v>0</v>
      </c>
      <c r="H46" s="154">
        <v>0</v>
      </c>
      <c r="I46" s="154">
        <v>0</v>
      </c>
      <c r="J46" s="154">
        <f t="shared" si="5"/>
        <v>0</v>
      </c>
      <c r="K46" s="155">
        <v>0</v>
      </c>
      <c r="L46" s="155">
        <v>0</v>
      </c>
      <c r="M46" s="155">
        <f t="shared" si="6"/>
        <v>0</v>
      </c>
      <c r="N46" s="155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54">
        <v>0</v>
      </c>
      <c r="G47" s="154">
        <v>0</v>
      </c>
      <c r="H47" s="154">
        <f t="shared" ref="H47:H50" si="7">F47+G47</f>
        <v>0</v>
      </c>
      <c r="I47" s="154">
        <v>0</v>
      </c>
      <c r="J47" s="154">
        <f t="shared" si="5"/>
        <v>0</v>
      </c>
      <c r="K47" s="155">
        <v>0</v>
      </c>
      <c r="L47" s="155">
        <v>0</v>
      </c>
      <c r="M47" s="155">
        <f t="shared" si="6"/>
        <v>0</v>
      </c>
      <c r="N47" s="155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54">
        <v>0</v>
      </c>
      <c r="G48" s="154">
        <v>0</v>
      </c>
      <c r="H48" s="154">
        <f t="shared" si="7"/>
        <v>0</v>
      </c>
      <c r="I48" s="154">
        <v>0</v>
      </c>
      <c r="J48" s="154">
        <f t="shared" si="5"/>
        <v>0</v>
      </c>
      <c r="K48" s="155">
        <v>0</v>
      </c>
      <c r="L48" s="155">
        <v>0</v>
      </c>
      <c r="M48" s="155">
        <f t="shared" si="6"/>
        <v>0</v>
      </c>
      <c r="N48" s="155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54">
        <v>0</v>
      </c>
      <c r="G49" s="154">
        <v>0</v>
      </c>
      <c r="H49" s="154">
        <f t="shared" si="7"/>
        <v>0</v>
      </c>
      <c r="I49" s="154">
        <v>0</v>
      </c>
      <c r="J49" s="154">
        <f t="shared" si="5"/>
        <v>0</v>
      </c>
      <c r="K49" s="155">
        <v>0</v>
      </c>
      <c r="L49" s="155">
        <v>0</v>
      </c>
      <c r="M49" s="155">
        <f t="shared" si="6"/>
        <v>0</v>
      </c>
      <c r="N49" s="155">
        <v>0</v>
      </c>
    </row>
    <row r="50" spans="1:14">
      <c r="A50" s="16"/>
      <c r="B50" s="14"/>
      <c r="C50" s="15"/>
      <c r="D50" s="14"/>
      <c r="E50" s="67">
        <v>1</v>
      </c>
      <c r="F50" s="160">
        <v>0</v>
      </c>
      <c r="G50" s="160">
        <v>0</v>
      </c>
      <c r="H50" s="160">
        <f t="shared" si="7"/>
        <v>0</v>
      </c>
      <c r="I50" s="160">
        <v>0</v>
      </c>
      <c r="J50" s="160">
        <f t="shared" si="5"/>
        <v>0</v>
      </c>
      <c r="K50" s="161">
        <v>0</v>
      </c>
      <c r="L50" s="161">
        <v>0</v>
      </c>
      <c r="M50" s="161">
        <f t="shared" si="6"/>
        <v>0</v>
      </c>
      <c r="N50" s="161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54">
        <v>0</v>
      </c>
      <c r="G51" s="154">
        <f t="shared" ref="G51:N51" si="8">SUM(G38:G50)</f>
        <v>0</v>
      </c>
      <c r="H51" s="154">
        <f t="shared" si="8"/>
        <v>0</v>
      </c>
      <c r="I51" s="154">
        <f t="shared" si="8"/>
        <v>0</v>
      </c>
      <c r="J51" s="154">
        <f t="shared" si="8"/>
        <v>0</v>
      </c>
      <c r="K51" s="154">
        <f t="shared" si="8"/>
        <v>0</v>
      </c>
      <c r="L51" s="154">
        <f t="shared" si="8"/>
        <v>0</v>
      </c>
      <c r="M51" s="154">
        <f t="shared" si="8"/>
        <v>0</v>
      </c>
      <c r="N51" s="154">
        <f t="shared" si="8"/>
        <v>0</v>
      </c>
    </row>
    <row r="52" spans="1:14">
      <c r="A52" s="61"/>
      <c r="B52" s="314" t="s">
        <v>37</v>
      </c>
      <c r="C52" s="315"/>
      <c r="D52" s="315"/>
      <c r="E52" s="316"/>
      <c r="F52" s="154"/>
      <c r="G52" s="154"/>
      <c r="H52" s="154"/>
      <c r="I52" s="154"/>
      <c r="J52" s="154"/>
      <c r="K52" s="154"/>
      <c r="L52" s="154"/>
      <c r="M52" s="154"/>
      <c r="N52" s="154"/>
    </row>
    <row r="53" spans="1:14" ht="12.75" customHeight="1">
      <c r="A53" s="61"/>
      <c r="B53" s="312" t="s">
        <v>40</v>
      </c>
      <c r="C53" s="312"/>
      <c r="D53" s="312"/>
      <c r="E53" s="312"/>
      <c r="F53" s="162">
        <f>+F23+F37+F51+F52</f>
        <v>389</v>
      </c>
      <c r="G53" s="162">
        <f>+G23+G37+G51+G52</f>
        <v>12</v>
      </c>
      <c r="H53" s="162">
        <f>+H23+H37+H51+H52</f>
        <v>401</v>
      </c>
      <c r="I53" s="162">
        <v>15</v>
      </c>
      <c r="J53" s="162">
        <f>+J23+J37+J51+J52</f>
        <v>416</v>
      </c>
      <c r="K53" s="162">
        <f>+K23+K37+K51+K52</f>
        <v>58</v>
      </c>
      <c r="L53" s="162">
        <f>+L23+L37+L51+L52</f>
        <v>15</v>
      </c>
      <c r="M53" s="162">
        <f>+M23+M37+M51+M52</f>
        <v>73</v>
      </c>
      <c r="N53" s="162">
        <f>+N23+N37+N51+N52</f>
        <v>24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3" workbookViewId="0">
      <selection activeCell="Q25" sqref="Q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74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69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18">
        <v>107</v>
      </c>
      <c r="G10" s="218">
        <v>6</v>
      </c>
      <c r="H10" s="263">
        <f>F10+G10</f>
        <v>113</v>
      </c>
      <c r="I10" s="218"/>
      <c r="J10" s="263">
        <f>H10+I10</f>
        <v>113</v>
      </c>
      <c r="K10" s="125">
        <v>59</v>
      </c>
      <c r="L10" s="125">
        <v>11</v>
      </c>
      <c r="M10" s="264">
        <f>K10+L10</f>
        <v>70</v>
      </c>
      <c r="N10" s="125">
        <v>14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18">
        <v>5</v>
      </c>
      <c r="G11" s="218">
        <v>1</v>
      </c>
      <c r="H11" s="263">
        <f t="shared" ref="H11:H22" si="0">F11+G11</f>
        <v>6</v>
      </c>
      <c r="I11" s="218"/>
      <c r="J11" s="263">
        <f t="shared" ref="J11:J50" si="1">H11+I11</f>
        <v>6</v>
      </c>
      <c r="K11" s="125">
        <v>0</v>
      </c>
      <c r="L11" s="125">
        <v>0</v>
      </c>
      <c r="M11" s="264">
        <f t="shared" ref="M11:M22" si="2">K11+L11</f>
        <v>0</v>
      </c>
      <c r="N11" s="125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18">
        <v>1</v>
      </c>
      <c r="G12" s="218">
        <v>0</v>
      </c>
      <c r="H12" s="263">
        <f t="shared" si="0"/>
        <v>1</v>
      </c>
      <c r="I12" s="218"/>
      <c r="J12" s="263">
        <f t="shared" si="1"/>
        <v>1</v>
      </c>
      <c r="K12" s="125">
        <v>0</v>
      </c>
      <c r="L12" s="125">
        <v>0</v>
      </c>
      <c r="M12" s="264">
        <f t="shared" si="2"/>
        <v>0</v>
      </c>
      <c r="N12" s="125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18">
        <v>5</v>
      </c>
      <c r="G13" s="218">
        <v>0</v>
      </c>
      <c r="H13" s="263">
        <f t="shared" si="0"/>
        <v>5</v>
      </c>
      <c r="I13" s="218"/>
      <c r="J13" s="263">
        <f t="shared" si="1"/>
        <v>5</v>
      </c>
      <c r="K13" s="125">
        <v>0</v>
      </c>
      <c r="L13" s="125">
        <v>1</v>
      </c>
      <c r="M13" s="264">
        <f t="shared" si="2"/>
        <v>1</v>
      </c>
      <c r="N13" s="125">
        <v>2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18">
        <v>1</v>
      </c>
      <c r="G14" s="218">
        <v>3</v>
      </c>
      <c r="H14" s="263">
        <f t="shared" si="0"/>
        <v>4</v>
      </c>
      <c r="I14" s="218"/>
      <c r="J14" s="263">
        <f t="shared" si="1"/>
        <v>4</v>
      </c>
      <c r="K14" s="125">
        <v>0</v>
      </c>
      <c r="L14" s="125">
        <v>0</v>
      </c>
      <c r="M14" s="264">
        <f t="shared" si="2"/>
        <v>0</v>
      </c>
      <c r="N14" s="12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18">
        <v>16</v>
      </c>
      <c r="G15" s="218">
        <v>3</v>
      </c>
      <c r="H15" s="263">
        <f t="shared" si="0"/>
        <v>19</v>
      </c>
      <c r="I15" s="218"/>
      <c r="J15" s="263">
        <f t="shared" si="1"/>
        <v>19</v>
      </c>
      <c r="K15" s="125">
        <v>1</v>
      </c>
      <c r="L15" s="125">
        <v>0</v>
      </c>
      <c r="M15" s="264">
        <f t="shared" si="2"/>
        <v>1</v>
      </c>
      <c r="N15" s="125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18">
        <v>31</v>
      </c>
      <c r="G16" s="218">
        <v>3</v>
      </c>
      <c r="H16" s="263">
        <f t="shared" si="0"/>
        <v>34</v>
      </c>
      <c r="I16" s="218"/>
      <c r="J16" s="263">
        <f t="shared" si="1"/>
        <v>34</v>
      </c>
      <c r="K16" s="125">
        <v>0</v>
      </c>
      <c r="L16" s="125">
        <v>1</v>
      </c>
      <c r="M16" s="264">
        <f t="shared" si="2"/>
        <v>1</v>
      </c>
      <c r="N16" s="125">
        <v>1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18">
        <v>41</v>
      </c>
      <c r="G17" s="218">
        <v>8</v>
      </c>
      <c r="H17" s="263">
        <f t="shared" si="0"/>
        <v>49</v>
      </c>
      <c r="I17" s="218"/>
      <c r="J17" s="263">
        <f t="shared" si="1"/>
        <v>49</v>
      </c>
      <c r="K17" s="125">
        <v>0</v>
      </c>
      <c r="L17" s="125">
        <v>0</v>
      </c>
      <c r="M17" s="264">
        <f t="shared" si="2"/>
        <v>0</v>
      </c>
      <c r="N17" s="125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18">
        <v>11</v>
      </c>
      <c r="G18" s="218">
        <v>4</v>
      </c>
      <c r="H18" s="263">
        <f t="shared" si="0"/>
        <v>15</v>
      </c>
      <c r="I18" s="218"/>
      <c r="J18" s="263">
        <f t="shared" si="1"/>
        <v>15</v>
      </c>
      <c r="K18" s="125">
        <v>0</v>
      </c>
      <c r="L18" s="125">
        <v>0</v>
      </c>
      <c r="M18" s="264">
        <f t="shared" si="2"/>
        <v>0</v>
      </c>
      <c r="N18" s="125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218">
        <v>11</v>
      </c>
      <c r="G19" s="218">
        <v>3</v>
      </c>
      <c r="H19" s="263">
        <f t="shared" si="0"/>
        <v>14</v>
      </c>
      <c r="I19" s="218"/>
      <c r="J19" s="263">
        <f t="shared" si="1"/>
        <v>14</v>
      </c>
      <c r="K19" s="125">
        <v>0</v>
      </c>
      <c r="L19" s="125">
        <v>0</v>
      </c>
      <c r="M19" s="264">
        <f t="shared" si="2"/>
        <v>0</v>
      </c>
      <c r="N19" s="125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218"/>
      <c r="G20" s="218">
        <v>0</v>
      </c>
      <c r="H20" s="263">
        <f t="shared" si="0"/>
        <v>0</v>
      </c>
      <c r="I20" s="218"/>
      <c r="J20" s="263">
        <f t="shared" si="1"/>
        <v>0</v>
      </c>
      <c r="K20" s="125">
        <v>0</v>
      </c>
      <c r="L20" s="125">
        <v>0</v>
      </c>
      <c r="M20" s="264">
        <f t="shared" si="2"/>
        <v>0</v>
      </c>
      <c r="N20" s="125">
        <v>0</v>
      </c>
    </row>
    <row r="21" spans="1:14">
      <c r="A21" s="16"/>
      <c r="B21" s="12"/>
      <c r="C21" s="17"/>
      <c r="D21" s="9"/>
      <c r="E21" s="68">
        <v>2</v>
      </c>
      <c r="F21" s="218"/>
      <c r="G21" s="218">
        <v>6</v>
      </c>
      <c r="H21" s="263">
        <f t="shared" si="0"/>
        <v>6</v>
      </c>
      <c r="I21" s="218"/>
      <c r="J21" s="263">
        <f t="shared" si="1"/>
        <v>6</v>
      </c>
      <c r="K21" s="125">
        <v>0</v>
      </c>
      <c r="L21" s="125">
        <v>0</v>
      </c>
      <c r="M21" s="264">
        <f t="shared" si="2"/>
        <v>0</v>
      </c>
      <c r="N21" s="125">
        <v>0</v>
      </c>
    </row>
    <row r="22" spans="1:14">
      <c r="A22" s="16"/>
      <c r="B22" s="14"/>
      <c r="C22" s="18"/>
      <c r="D22" s="9"/>
      <c r="E22" s="67">
        <v>1</v>
      </c>
      <c r="F22" s="218"/>
      <c r="G22" s="218">
        <v>8</v>
      </c>
      <c r="H22" s="263">
        <f t="shared" si="0"/>
        <v>8</v>
      </c>
      <c r="I22" s="218">
        <v>11</v>
      </c>
      <c r="J22" s="263">
        <f t="shared" si="1"/>
        <v>19</v>
      </c>
      <c r="K22" s="125">
        <v>0</v>
      </c>
      <c r="L22" s="125">
        <v>0</v>
      </c>
      <c r="M22" s="264">
        <f t="shared" si="2"/>
        <v>0</v>
      </c>
      <c r="N22" s="125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263">
        <f t="shared" ref="F23:N23" si="3">SUM(F10:F22)</f>
        <v>229</v>
      </c>
      <c r="G23" s="263">
        <f t="shared" si="3"/>
        <v>45</v>
      </c>
      <c r="H23" s="181">
        <f t="shared" si="3"/>
        <v>274</v>
      </c>
      <c r="I23" s="263">
        <f t="shared" si="3"/>
        <v>11</v>
      </c>
      <c r="J23" s="181">
        <f t="shared" si="3"/>
        <v>285</v>
      </c>
      <c r="K23" s="265">
        <f t="shared" si="3"/>
        <v>60</v>
      </c>
      <c r="L23" s="265">
        <f t="shared" si="3"/>
        <v>13</v>
      </c>
      <c r="M23" s="263">
        <f t="shared" si="3"/>
        <v>73</v>
      </c>
      <c r="N23" s="263">
        <f t="shared" si="3"/>
        <v>17</v>
      </c>
    </row>
    <row r="24" spans="1:14">
      <c r="A24" s="16"/>
      <c r="B24" s="12"/>
      <c r="C24" s="12"/>
      <c r="D24" s="15"/>
      <c r="E24" s="14">
        <v>13</v>
      </c>
      <c r="F24" s="218">
        <v>244</v>
      </c>
      <c r="G24" s="218">
        <v>29</v>
      </c>
      <c r="H24" s="263">
        <f>F24+G24</f>
        <v>273</v>
      </c>
      <c r="I24" s="218"/>
      <c r="J24" s="263">
        <f t="shared" si="1"/>
        <v>273</v>
      </c>
      <c r="K24" s="125">
        <v>84</v>
      </c>
      <c r="L24" s="125">
        <v>17</v>
      </c>
      <c r="M24" s="266">
        <f>K24+L24</f>
        <v>101</v>
      </c>
      <c r="N24" s="125">
        <v>20</v>
      </c>
    </row>
    <row r="25" spans="1:14">
      <c r="A25" s="16"/>
      <c r="B25" s="12"/>
      <c r="C25" s="12" t="s">
        <v>0</v>
      </c>
      <c r="D25" s="15"/>
      <c r="E25" s="68">
        <v>12</v>
      </c>
      <c r="F25" s="218">
        <v>6</v>
      </c>
      <c r="G25" s="218">
        <v>1</v>
      </c>
      <c r="H25" s="263">
        <f t="shared" ref="H25:H50" si="4">F25+G25</f>
        <v>7</v>
      </c>
      <c r="I25" s="218"/>
      <c r="J25" s="263">
        <f t="shared" si="1"/>
        <v>7</v>
      </c>
      <c r="K25" s="125">
        <v>0</v>
      </c>
      <c r="L25" s="125">
        <v>0</v>
      </c>
      <c r="M25" s="266">
        <f t="shared" ref="M25:M36" si="5">K25+L25</f>
        <v>0</v>
      </c>
      <c r="N25" s="125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218">
        <v>3</v>
      </c>
      <c r="G26" s="218"/>
      <c r="H26" s="263">
        <f t="shared" si="4"/>
        <v>3</v>
      </c>
      <c r="I26" s="218"/>
      <c r="J26" s="263">
        <f t="shared" si="1"/>
        <v>3</v>
      </c>
      <c r="K26" s="125">
        <v>0</v>
      </c>
      <c r="L26" s="125">
        <v>0</v>
      </c>
      <c r="M26" s="266">
        <f t="shared" si="5"/>
        <v>0</v>
      </c>
      <c r="N26" s="125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18">
        <v>5</v>
      </c>
      <c r="G27" s="218"/>
      <c r="H27" s="263">
        <f t="shared" si="4"/>
        <v>5</v>
      </c>
      <c r="I27" s="218"/>
      <c r="J27" s="263">
        <f t="shared" si="1"/>
        <v>5</v>
      </c>
      <c r="K27" s="125">
        <v>0</v>
      </c>
      <c r="L27" s="125">
        <v>0</v>
      </c>
      <c r="M27" s="266">
        <f t="shared" si="5"/>
        <v>0</v>
      </c>
      <c r="N27" s="125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18">
        <v>2</v>
      </c>
      <c r="G28" s="218"/>
      <c r="H28" s="263">
        <f t="shared" si="4"/>
        <v>2</v>
      </c>
      <c r="I28" s="218"/>
      <c r="J28" s="263">
        <f t="shared" si="1"/>
        <v>2</v>
      </c>
      <c r="K28" s="125">
        <v>0</v>
      </c>
      <c r="L28" s="125">
        <v>0</v>
      </c>
      <c r="M28" s="266">
        <f t="shared" si="5"/>
        <v>0</v>
      </c>
      <c r="N28" s="12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18">
        <v>7</v>
      </c>
      <c r="G29" s="218"/>
      <c r="H29" s="263">
        <f t="shared" si="4"/>
        <v>7</v>
      </c>
      <c r="I29" s="218"/>
      <c r="J29" s="263">
        <f t="shared" si="1"/>
        <v>7</v>
      </c>
      <c r="K29" s="125">
        <v>0</v>
      </c>
      <c r="L29" s="125">
        <v>0</v>
      </c>
      <c r="M29" s="266">
        <f t="shared" si="5"/>
        <v>0</v>
      </c>
      <c r="N29" s="125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18">
        <v>12</v>
      </c>
      <c r="G30" s="218">
        <v>1</v>
      </c>
      <c r="H30" s="263">
        <f t="shared" si="4"/>
        <v>13</v>
      </c>
      <c r="I30" s="218"/>
      <c r="J30" s="263">
        <f t="shared" si="1"/>
        <v>13</v>
      </c>
      <c r="K30" s="125">
        <v>0</v>
      </c>
      <c r="L30" s="125">
        <v>0</v>
      </c>
      <c r="M30" s="266">
        <f t="shared" si="5"/>
        <v>0</v>
      </c>
      <c r="N30" s="125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18">
        <v>16</v>
      </c>
      <c r="G31" s="218">
        <v>2</v>
      </c>
      <c r="H31" s="263">
        <f t="shared" si="4"/>
        <v>18</v>
      </c>
      <c r="I31" s="218"/>
      <c r="J31" s="263">
        <f t="shared" si="1"/>
        <v>18</v>
      </c>
      <c r="K31" s="125">
        <v>0</v>
      </c>
      <c r="L31" s="125">
        <v>0</v>
      </c>
      <c r="M31" s="266">
        <f t="shared" si="5"/>
        <v>0</v>
      </c>
      <c r="N31" s="125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218">
        <v>8</v>
      </c>
      <c r="G32" s="218"/>
      <c r="H32" s="263">
        <f t="shared" si="4"/>
        <v>8</v>
      </c>
      <c r="I32" s="218"/>
      <c r="J32" s="263">
        <f t="shared" si="1"/>
        <v>8</v>
      </c>
      <c r="K32" s="125">
        <v>0</v>
      </c>
      <c r="L32" s="125">
        <v>0</v>
      </c>
      <c r="M32" s="266">
        <f t="shared" si="5"/>
        <v>0</v>
      </c>
      <c r="N32" s="125">
        <v>0</v>
      </c>
    </row>
    <row r="33" spans="1:14">
      <c r="A33" s="16"/>
      <c r="B33" s="12"/>
      <c r="C33" s="12"/>
      <c r="D33" s="15"/>
      <c r="E33" s="68">
        <v>4</v>
      </c>
      <c r="F33" s="218">
        <v>15</v>
      </c>
      <c r="G33" s="218">
        <v>2</v>
      </c>
      <c r="H33" s="263">
        <f t="shared" si="4"/>
        <v>17</v>
      </c>
      <c r="I33" s="218"/>
      <c r="J33" s="263">
        <f t="shared" si="1"/>
        <v>17</v>
      </c>
      <c r="K33" s="125">
        <v>0</v>
      </c>
      <c r="L33" s="125">
        <v>0</v>
      </c>
      <c r="M33" s="266">
        <f t="shared" si="5"/>
        <v>0</v>
      </c>
      <c r="N33" s="125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218"/>
      <c r="G34" s="218">
        <v>1</v>
      </c>
      <c r="H34" s="263">
        <f t="shared" si="4"/>
        <v>1</v>
      </c>
      <c r="I34" s="218"/>
      <c r="J34" s="263">
        <f t="shared" si="1"/>
        <v>1</v>
      </c>
      <c r="K34" s="125">
        <v>0</v>
      </c>
      <c r="L34" s="125">
        <v>1</v>
      </c>
      <c r="M34" s="266">
        <f t="shared" si="5"/>
        <v>1</v>
      </c>
      <c r="N34" s="125">
        <v>1</v>
      </c>
    </row>
    <row r="35" spans="1:14">
      <c r="A35" s="16"/>
      <c r="B35" s="12"/>
      <c r="C35" s="12"/>
      <c r="D35" s="15"/>
      <c r="E35" s="68">
        <v>2</v>
      </c>
      <c r="F35" s="218"/>
      <c r="G35" s="218">
        <v>7</v>
      </c>
      <c r="H35" s="263">
        <f t="shared" si="4"/>
        <v>7</v>
      </c>
      <c r="I35" s="218"/>
      <c r="J35" s="263">
        <f t="shared" si="1"/>
        <v>7</v>
      </c>
      <c r="K35" s="125">
        <v>0</v>
      </c>
      <c r="L35" s="125">
        <v>0</v>
      </c>
      <c r="M35" s="266">
        <f t="shared" si="5"/>
        <v>0</v>
      </c>
      <c r="N35" s="125">
        <v>0</v>
      </c>
    </row>
    <row r="36" spans="1:14">
      <c r="A36" s="16"/>
      <c r="B36" s="14"/>
      <c r="C36" s="14"/>
      <c r="D36" s="15"/>
      <c r="E36" s="67">
        <v>1</v>
      </c>
      <c r="F36" s="218"/>
      <c r="G36" s="218">
        <v>11</v>
      </c>
      <c r="H36" s="263">
        <f t="shared" si="4"/>
        <v>11</v>
      </c>
      <c r="I36" s="218">
        <v>16</v>
      </c>
      <c r="J36" s="263">
        <f t="shared" si="1"/>
        <v>27</v>
      </c>
      <c r="K36" s="125">
        <v>0</v>
      </c>
      <c r="L36" s="125">
        <v>1</v>
      </c>
      <c r="M36" s="266">
        <f t="shared" si="5"/>
        <v>1</v>
      </c>
      <c r="N36" s="125">
        <v>1</v>
      </c>
    </row>
    <row r="37" spans="1:14" ht="12.75" customHeight="1">
      <c r="A37" s="16"/>
      <c r="B37" s="314" t="s">
        <v>19</v>
      </c>
      <c r="C37" s="315"/>
      <c r="D37" s="315"/>
      <c r="E37" s="315"/>
      <c r="F37" s="265">
        <f t="shared" ref="F37:N37" si="6">SUM(F24:F36)</f>
        <v>318</v>
      </c>
      <c r="G37" s="263">
        <f t="shared" si="6"/>
        <v>54</v>
      </c>
      <c r="H37" s="172">
        <f t="shared" si="6"/>
        <v>372</v>
      </c>
      <c r="I37" s="267">
        <f t="shared" si="6"/>
        <v>16</v>
      </c>
      <c r="J37" s="181">
        <f t="shared" si="6"/>
        <v>388</v>
      </c>
      <c r="K37" s="265">
        <f t="shared" si="6"/>
        <v>84</v>
      </c>
      <c r="L37" s="263">
        <f t="shared" si="6"/>
        <v>19</v>
      </c>
      <c r="M37" s="181">
        <f t="shared" si="6"/>
        <v>103</v>
      </c>
      <c r="N37" s="265">
        <f t="shared" si="6"/>
        <v>22</v>
      </c>
    </row>
    <row r="38" spans="1:14">
      <c r="A38" s="16"/>
      <c r="B38" s="67"/>
      <c r="C38" s="67"/>
      <c r="D38" s="19"/>
      <c r="E38" s="65">
        <v>13</v>
      </c>
      <c r="F38" s="218">
        <v>1</v>
      </c>
      <c r="G38" s="218"/>
      <c r="H38" s="263">
        <f t="shared" si="4"/>
        <v>1</v>
      </c>
      <c r="I38" s="218"/>
      <c r="J38" s="263">
        <f t="shared" si="1"/>
        <v>1</v>
      </c>
      <c r="K38" s="125">
        <v>0</v>
      </c>
      <c r="L38" s="125">
        <v>0</v>
      </c>
      <c r="M38" s="266">
        <f>K38+L38</f>
        <v>0</v>
      </c>
      <c r="N38" s="12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18"/>
      <c r="G39" s="218"/>
      <c r="H39" s="263">
        <f t="shared" si="4"/>
        <v>0</v>
      </c>
      <c r="I39" s="218"/>
      <c r="J39" s="263">
        <f t="shared" si="1"/>
        <v>0</v>
      </c>
      <c r="K39" s="125">
        <v>0</v>
      </c>
      <c r="L39" s="125">
        <v>0</v>
      </c>
      <c r="M39" s="266">
        <f t="shared" ref="M39:M50" si="7">K39+L39</f>
        <v>0</v>
      </c>
      <c r="N39" s="125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18"/>
      <c r="G40" s="218"/>
      <c r="H40" s="263">
        <f t="shared" si="4"/>
        <v>0</v>
      </c>
      <c r="I40" s="218"/>
      <c r="J40" s="263">
        <f t="shared" si="1"/>
        <v>0</v>
      </c>
      <c r="K40" s="125">
        <v>0</v>
      </c>
      <c r="L40" s="125">
        <v>0</v>
      </c>
      <c r="M40" s="266">
        <f t="shared" si="7"/>
        <v>0</v>
      </c>
      <c r="N40" s="125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18"/>
      <c r="G41" s="218"/>
      <c r="H41" s="263">
        <f t="shared" si="4"/>
        <v>0</v>
      </c>
      <c r="I41" s="218"/>
      <c r="J41" s="263">
        <f t="shared" si="1"/>
        <v>0</v>
      </c>
      <c r="K41" s="125">
        <v>0</v>
      </c>
      <c r="L41" s="125">
        <v>0</v>
      </c>
      <c r="M41" s="266">
        <f t="shared" si="7"/>
        <v>0</v>
      </c>
      <c r="N41" s="125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18"/>
      <c r="G42" s="218"/>
      <c r="H42" s="263">
        <f t="shared" si="4"/>
        <v>0</v>
      </c>
      <c r="I42" s="218"/>
      <c r="J42" s="263">
        <f t="shared" si="1"/>
        <v>0</v>
      </c>
      <c r="K42" s="125">
        <v>0</v>
      </c>
      <c r="L42" s="125">
        <v>0</v>
      </c>
      <c r="M42" s="266">
        <f t="shared" si="7"/>
        <v>0</v>
      </c>
      <c r="N42" s="12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18"/>
      <c r="G43" s="218"/>
      <c r="H43" s="263">
        <f t="shared" si="4"/>
        <v>0</v>
      </c>
      <c r="I43" s="218"/>
      <c r="J43" s="263">
        <f t="shared" si="1"/>
        <v>0</v>
      </c>
      <c r="K43" s="125">
        <v>0</v>
      </c>
      <c r="L43" s="125">
        <v>0</v>
      </c>
      <c r="M43" s="266">
        <f t="shared" si="7"/>
        <v>0</v>
      </c>
      <c r="N43" s="125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18"/>
      <c r="G44" s="218"/>
      <c r="H44" s="263">
        <f t="shared" si="4"/>
        <v>0</v>
      </c>
      <c r="I44" s="218"/>
      <c r="J44" s="263">
        <f t="shared" si="1"/>
        <v>0</v>
      </c>
      <c r="K44" s="125">
        <v>0</v>
      </c>
      <c r="L44" s="125">
        <v>0</v>
      </c>
      <c r="M44" s="266">
        <f t="shared" si="7"/>
        <v>0</v>
      </c>
      <c r="N44" s="125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18"/>
      <c r="G45" s="218"/>
      <c r="H45" s="263">
        <f t="shared" si="4"/>
        <v>0</v>
      </c>
      <c r="I45" s="218"/>
      <c r="J45" s="263">
        <f t="shared" si="1"/>
        <v>0</v>
      </c>
      <c r="K45" s="125">
        <v>0</v>
      </c>
      <c r="L45" s="125">
        <v>0</v>
      </c>
      <c r="M45" s="266">
        <f t="shared" si="7"/>
        <v>0</v>
      </c>
      <c r="N45" s="125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18"/>
      <c r="G46" s="218"/>
      <c r="H46" s="263">
        <f t="shared" si="4"/>
        <v>0</v>
      </c>
      <c r="I46" s="218"/>
      <c r="J46" s="263">
        <f t="shared" si="1"/>
        <v>0</v>
      </c>
      <c r="K46" s="125">
        <v>0</v>
      </c>
      <c r="L46" s="125">
        <v>0</v>
      </c>
      <c r="M46" s="266">
        <f t="shared" si="7"/>
        <v>0</v>
      </c>
      <c r="N46" s="125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218"/>
      <c r="G47" s="218"/>
      <c r="H47" s="263">
        <f t="shared" si="4"/>
        <v>0</v>
      </c>
      <c r="I47" s="218"/>
      <c r="J47" s="263">
        <f t="shared" si="1"/>
        <v>0</v>
      </c>
      <c r="K47" s="125">
        <v>0</v>
      </c>
      <c r="L47" s="125">
        <v>0</v>
      </c>
      <c r="M47" s="266">
        <f t="shared" si="7"/>
        <v>0</v>
      </c>
      <c r="N47" s="125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18"/>
      <c r="G48" s="218"/>
      <c r="H48" s="263">
        <f t="shared" si="4"/>
        <v>0</v>
      </c>
      <c r="I48" s="218"/>
      <c r="J48" s="263">
        <f t="shared" si="1"/>
        <v>0</v>
      </c>
      <c r="K48" s="125">
        <v>0</v>
      </c>
      <c r="L48" s="125">
        <v>0</v>
      </c>
      <c r="M48" s="266">
        <f t="shared" si="7"/>
        <v>0</v>
      </c>
      <c r="N48" s="125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218"/>
      <c r="G49" s="218"/>
      <c r="H49" s="263">
        <f t="shared" si="4"/>
        <v>0</v>
      </c>
      <c r="I49" s="218"/>
      <c r="J49" s="263">
        <f t="shared" si="1"/>
        <v>0</v>
      </c>
      <c r="K49" s="125">
        <v>0</v>
      </c>
      <c r="L49" s="125">
        <v>0</v>
      </c>
      <c r="M49" s="266">
        <f t="shared" si="7"/>
        <v>0</v>
      </c>
      <c r="N49" s="125">
        <v>0</v>
      </c>
    </row>
    <row r="50" spans="1:14">
      <c r="A50" s="16"/>
      <c r="B50" s="14"/>
      <c r="C50" s="15"/>
      <c r="D50" s="14"/>
      <c r="E50" s="67">
        <v>1</v>
      </c>
      <c r="F50" s="219"/>
      <c r="G50" s="219"/>
      <c r="H50" s="268">
        <f t="shared" si="4"/>
        <v>0</v>
      </c>
      <c r="I50" s="219"/>
      <c r="J50" s="268">
        <f t="shared" si="1"/>
        <v>0</v>
      </c>
      <c r="K50" s="126">
        <v>0</v>
      </c>
      <c r="L50" s="126">
        <v>0</v>
      </c>
      <c r="M50" s="269">
        <f t="shared" si="7"/>
        <v>0</v>
      </c>
      <c r="N50" s="126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263">
        <f t="shared" ref="F51:N51" si="8">SUM(F38:F50)</f>
        <v>1</v>
      </c>
      <c r="G51" s="263">
        <f t="shared" si="8"/>
        <v>0</v>
      </c>
      <c r="H51" s="263">
        <f t="shared" si="8"/>
        <v>1</v>
      </c>
      <c r="I51" s="263">
        <f t="shared" si="8"/>
        <v>0</v>
      </c>
      <c r="J51" s="263">
        <f t="shared" si="8"/>
        <v>1</v>
      </c>
      <c r="K51" s="263">
        <f t="shared" si="8"/>
        <v>0</v>
      </c>
      <c r="L51" s="263">
        <f t="shared" si="8"/>
        <v>0</v>
      </c>
      <c r="M51" s="263">
        <f t="shared" si="8"/>
        <v>0</v>
      </c>
      <c r="N51" s="263">
        <f t="shared" si="8"/>
        <v>0</v>
      </c>
    </row>
    <row r="52" spans="1:14">
      <c r="A52" s="61"/>
      <c r="B52" s="314" t="s">
        <v>37</v>
      </c>
      <c r="C52" s="315"/>
      <c r="D52" s="315"/>
      <c r="E52" s="316"/>
      <c r="F52" s="218"/>
      <c r="G52" s="218"/>
      <c r="H52" s="218"/>
      <c r="I52" s="218"/>
      <c r="J52" s="218"/>
      <c r="K52" s="218"/>
      <c r="L52" s="218"/>
      <c r="M52" s="218">
        <f>SUM(K52:L52)</f>
        <v>0</v>
      </c>
      <c r="N52" s="218"/>
    </row>
    <row r="53" spans="1:14" ht="12.75" customHeight="1">
      <c r="A53" s="61"/>
      <c r="B53" s="312" t="s">
        <v>40</v>
      </c>
      <c r="C53" s="312"/>
      <c r="D53" s="312"/>
      <c r="E53" s="312"/>
      <c r="F53" s="270">
        <f t="shared" ref="F53:N53" si="9">+F23+F37+F51+F52</f>
        <v>548</v>
      </c>
      <c r="G53" s="270">
        <f t="shared" si="9"/>
        <v>99</v>
      </c>
      <c r="H53" s="270">
        <f t="shared" si="9"/>
        <v>647</v>
      </c>
      <c r="I53" s="270">
        <f t="shared" si="9"/>
        <v>27</v>
      </c>
      <c r="J53" s="270">
        <f t="shared" si="9"/>
        <v>674</v>
      </c>
      <c r="K53" s="270">
        <f t="shared" si="9"/>
        <v>144</v>
      </c>
      <c r="L53" s="270">
        <f t="shared" si="9"/>
        <v>32</v>
      </c>
      <c r="M53" s="270">
        <f t="shared" si="9"/>
        <v>176</v>
      </c>
      <c r="N53" s="270">
        <f t="shared" si="9"/>
        <v>39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W51" sqref="W5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75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>
        <v>15123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74">
        <v>82</v>
      </c>
      <c r="G10" s="174">
        <v>0</v>
      </c>
      <c r="H10" s="179">
        <v>82</v>
      </c>
      <c r="I10" s="174">
        <v>0</v>
      </c>
      <c r="J10" s="179">
        <v>82</v>
      </c>
      <c r="K10" s="175">
        <v>12</v>
      </c>
      <c r="L10" s="175">
        <v>2</v>
      </c>
      <c r="M10" s="180">
        <v>14</v>
      </c>
      <c r="N10" s="175">
        <v>2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74">
        <v>6</v>
      </c>
      <c r="G11" s="174">
        <v>0</v>
      </c>
      <c r="H11" s="179">
        <v>6</v>
      </c>
      <c r="I11" s="174">
        <v>0</v>
      </c>
      <c r="J11" s="179">
        <v>6</v>
      </c>
      <c r="K11" s="175">
        <v>0</v>
      </c>
      <c r="L11" s="175">
        <v>0</v>
      </c>
      <c r="M11" s="180">
        <v>0</v>
      </c>
      <c r="N11" s="175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74">
        <v>4</v>
      </c>
      <c r="G12" s="174">
        <v>0</v>
      </c>
      <c r="H12" s="179">
        <v>4</v>
      </c>
      <c r="I12" s="174">
        <v>0</v>
      </c>
      <c r="J12" s="179">
        <v>4</v>
      </c>
      <c r="K12" s="175">
        <v>0</v>
      </c>
      <c r="L12" s="175">
        <v>0</v>
      </c>
      <c r="M12" s="180">
        <v>0</v>
      </c>
      <c r="N12" s="175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74">
        <v>1</v>
      </c>
      <c r="G13" s="174">
        <v>0</v>
      </c>
      <c r="H13" s="179">
        <v>1</v>
      </c>
      <c r="I13" s="174">
        <v>0</v>
      </c>
      <c r="J13" s="179">
        <v>1</v>
      </c>
      <c r="K13" s="175">
        <v>0</v>
      </c>
      <c r="L13" s="175">
        <v>0</v>
      </c>
      <c r="M13" s="180">
        <v>0</v>
      </c>
      <c r="N13" s="175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74">
        <v>5</v>
      </c>
      <c r="G14" s="174">
        <v>0</v>
      </c>
      <c r="H14" s="179">
        <v>5</v>
      </c>
      <c r="I14" s="174">
        <v>0</v>
      </c>
      <c r="J14" s="179">
        <v>5</v>
      </c>
      <c r="K14" s="175">
        <v>0</v>
      </c>
      <c r="L14" s="175">
        <v>0</v>
      </c>
      <c r="M14" s="180">
        <v>0</v>
      </c>
      <c r="N14" s="17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74">
        <v>5</v>
      </c>
      <c r="G15" s="174">
        <v>0</v>
      </c>
      <c r="H15" s="179">
        <v>5</v>
      </c>
      <c r="I15" s="174">
        <v>0</v>
      </c>
      <c r="J15" s="179">
        <v>5</v>
      </c>
      <c r="K15" s="175">
        <v>0</v>
      </c>
      <c r="L15" s="175">
        <v>0</v>
      </c>
      <c r="M15" s="180">
        <v>0</v>
      </c>
      <c r="N15" s="175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74">
        <v>2</v>
      </c>
      <c r="G16" s="174">
        <v>0</v>
      </c>
      <c r="H16" s="179">
        <v>2</v>
      </c>
      <c r="I16" s="174">
        <v>0</v>
      </c>
      <c r="J16" s="179">
        <v>2</v>
      </c>
      <c r="K16" s="175">
        <v>0</v>
      </c>
      <c r="L16" s="175">
        <v>0</v>
      </c>
      <c r="M16" s="180">
        <v>0</v>
      </c>
      <c r="N16" s="175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74">
        <v>2</v>
      </c>
      <c r="G17" s="174">
        <v>0</v>
      </c>
      <c r="H17" s="179">
        <v>2</v>
      </c>
      <c r="I17" s="174">
        <v>0</v>
      </c>
      <c r="J17" s="179">
        <v>2</v>
      </c>
      <c r="K17" s="175">
        <v>0</v>
      </c>
      <c r="L17" s="175">
        <v>0</v>
      </c>
      <c r="M17" s="180">
        <v>0</v>
      </c>
      <c r="N17" s="175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74">
        <v>15</v>
      </c>
      <c r="G18" s="174">
        <v>0</v>
      </c>
      <c r="H18" s="179">
        <v>15</v>
      </c>
      <c r="I18" s="174">
        <v>0</v>
      </c>
      <c r="J18" s="179">
        <v>15</v>
      </c>
      <c r="K18" s="175">
        <v>0</v>
      </c>
      <c r="L18" s="175">
        <v>0</v>
      </c>
      <c r="M18" s="180">
        <v>0</v>
      </c>
      <c r="N18" s="175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74">
        <v>0</v>
      </c>
      <c r="G19" s="174">
        <v>0</v>
      </c>
      <c r="H19" s="179">
        <v>0</v>
      </c>
      <c r="I19" s="174">
        <v>0</v>
      </c>
      <c r="J19" s="179">
        <v>0</v>
      </c>
      <c r="K19" s="175">
        <v>0</v>
      </c>
      <c r="L19" s="175">
        <v>0</v>
      </c>
      <c r="M19" s="180">
        <v>0</v>
      </c>
      <c r="N19" s="175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74">
        <v>0</v>
      </c>
      <c r="G20" s="174">
        <v>0</v>
      </c>
      <c r="H20" s="179">
        <v>0</v>
      </c>
      <c r="I20" s="174">
        <v>0</v>
      </c>
      <c r="J20" s="179">
        <v>0</v>
      </c>
      <c r="K20" s="175">
        <v>0</v>
      </c>
      <c r="L20" s="175">
        <v>0</v>
      </c>
      <c r="M20" s="180">
        <v>0</v>
      </c>
      <c r="N20" s="175">
        <v>0</v>
      </c>
    </row>
    <row r="21" spans="1:14">
      <c r="A21" s="16"/>
      <c r="B21" s="12"/>
      <c r="C21" s="17"/>
      <c r="D21" s="9"/>
      <c r="E21" s="68">
        <v>2</v>
      </c>
      <c r="F21" s="174">
        <v>0</v>
      </c>
      <c r="G21" s="174">
        <v>0</v>
      </c>
      <c r="H21" s="179">
        <v>0</v>
      </c>
      <c r="I21" s="174">
        <v>0</v>
      </c>
      <c r="J21" s="179">
        <v>0</v>
      </c>
      <c r="K21" s="175">
        <v>0</v>
      </c>
      <c r="L21" s="175">
        <v>0</v>
      </c>
      <c r="M21" s="180">
        <v>0</v>
      </c>
      <c r="N21" s="175">
        <v>0</v>
      </c>
    </row>
    <row r="22" spans="1:14">
      <c r="A22" s="16"/>
      <c r="B22" s="14"/>
      <c r="C22" s="18"/>
      <c r="D22" s="9"/>
      <c r="E22" s="67">
        <v>1</v>
      </c>
      <c r="F22" s="174">
        <v>0</v>
      </c>
      <c r="G22" s="174">
        <v>0</v>
      </c>
      <c r="H22" s="179">
        <v>0</v>
      </c>
      <c r="I22" s="174">
        <v>2</v>
      </c>
      <c r="J22" s="179">
        <v>2</v>
      </c>
      <c r="K22" s="175">
        <v>0</v>
      </c>
      <c r="L22" s="175">
        <v>0</v>
      </c>
      <c r="M22" s="180">
        <v>0</v>
      </c>
      <c r="N22" s="175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79">
        <v>122</v>
      </c>
      <c r="G23" s="179">
        <v>0</v>
      </c>
      <c r="H23" s="181">
        <v>122</v>
      </c>
      <c r="I23" s="179">
        <v>2</v>
      </c>
      <c r="J23" s="181">
        <v>124</v>
      </c>
      <c r="K23" s="182">
        <v>12</v>
      </c>
      <c r="L23" s="182">
        <v>2</v>
      </c>
      <c r="M23" s="179">
        <v>14</v>
      </c>
      <c r="N23" s="179">
        <v>2</v>
      </c>
    </row>
    <row r="24" spans="1:14">
      <c r="A24" s="16"/>
      <c r="B24" s="12"/>
      <c r="C24" s="12"/>
      <c r="D24" s="15"/>
      <c r="E24" s="14">
        <v>13</v>
      </c>
      <c r="F24" s="174">
        <v>188</v>
      </c>
      <c r="G24" s="174">
        <v>0</v>
      </c>
      <c r="H24" s="179">
        <v>188</v>
      </c>
      <c r="I24" s="174">
        <v>0</v>
      </c>
      <c r="J24" s="179">
        <v>188</v>
      </c>
      <c r="K24" s="175">
        <v>8</v>
      </c>
      <c r="L24" s="175">
        <v>3</v>
      </c>
      <c r="M24" s="183">
        <v>11</v>
      </c>
      <c r="N24" s="175">
        <v>2</v>
      </c>
    </row>
    <row r="25" spans="1:14">
      <c r="A25" s="16"/>
      <c r="B25" s="12"/>
      <c r="C25" s="12" t="s">
        <v>0</v>
      </c>
      <c r="D25" s="15"/>
      <c r="E25" s="68">
        <v>12</v>
      </c>
      <c r="F25" s="174">
        <v>8</v>
      </c>
      <c r="G25" s="174">
        <v>0</v>
      </c>
      <c r="H25" s="179">
        <v>8</v>
      </c>
      <c r="I25" s="174">
        <v>0</v>
      </c>
      <c r="J25" s="179">
        <v>8</v>
      </c>
      <c r="K25" s="175">
        <v>0</v>
      </c>
      <c r="L25" s="175">
        <v>0</v>
      </c>
      <c r="M25" s="183">
        <v>0</v>
      </c>
      <c r="N25" s="175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74">
        <v>3</v>
      </c>
      <c r="G26" s="174">
        <v>0</v>
      </c>
      <c r="H26" s="179">
        <v>3</v>
      </c>
      <c r="I26" s="174">
        <v>0</v>
      </c>
      <c r="J26" s="179">
        <v>3</v>
      </c>
      <c r="K26" s="175">
        <v>0</v>
      </c>
      <c r="L26" s="175">
        <v>0</v>
      </c>
      <c r="M26" s="183">
        <v>0</v>
      </c>
      <c r="N26" s="175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74">
        <v>3</v>
      </c>
      <c r="G27" s="174">
        <v>0</v>
      </c>
      <c r="H27" s="179">
        <v>3</v>
      </c>
      <c r="I27" s="174">
        <v>0</v>
      </c>
      <c r="J27" s="179">
        <v>3</v>
      </c>
      <c r="K27" s="175">
        <v>0</v>
      </c>
      <c r="L27" s="175">
        <v>0</v>
      </c>
      <c r="M27" s="183">
        <v>0</v>
      </c>
      <c r="N27" s="175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74">
        <v>1</v>
      </c>
      <c r="G28" s="174">
        <v>0</v>
      </c>
      <c r="H28" s="179">
        <v>1</v>
      </c>
      <c r="I28" s="174">
        <v>0</v>
      </c>
      <c r="J28" s="179">
        <v>1</v>
      </c>
      <c r="K28" s="175">
        <v>0</v>
      </c>
      <c r="L28" s="175">
        <v>0</v>
      </c>
      <c r="M28" s="183">
        <v>0</v>
      </c>
      <c r="N28" s="17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74">
        <v>3</v>
      </c>
      <c r="G29" s="174">
        <v>0</v>
      </c>
      <c r="H29" s="179">
        <v>3</v>
      </c>
      <c r="I29" s="174">
        <v>0</v>
      </c>
      <c r="J29" s="179">
        <v>3</v>
      </c>
      <c r="K29" s="175">
        <v>0</v>
      </c>
      <c r="L29" s="175">
        <v>0</v>
      </c>
      <c r="M29" s="183">
        <v>0</v>
      </c>
      <c r="N29" s="175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74">
        <v>0</v>
      </c>
      <c r="G30" s="174">
        <v>0</v>
      </c>
      <c r="H30" s="179">
        <v>0</v>
      </c>
      <c r="I30" s="174">
        <v>0</v>
      </c>
      <c r="J30" s="179">
        <v>0</v>
      </c>
      <c r="K30" s="175">
        <v>0</v>
      </c>
      <c r="L30" s="175">
        <v>1</v>
      </c>
      <c r="M30" s="183">
        <v>1</v>
      </c>
      <c r="N30" s="175">
        <v>1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74">
        <v>4</v>
      </c>
      <c r="G31" s="174">
        <v>0</v>
      </c>
      <c r="H31" s="179">
        <v>4</v>
      </c>
      <c r="I31" s="174">
        <v>0</v>
      </c>
      <c r="J31" s="179">
        <v>4</v>
      </c>
      <c r="K31" s="175">
        <v>0</v>
      </c>
      <c r="L31" s="175">
        <v>0</v>
      </c>
      <c r="M31" s="183">
        <v>0</v>
      </c>
      <c r="N31" s="175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174">
        <v>1</v>
      </c>
      <c r="G32" s="174">
        <v>0</v>
      </c>
      <c r="H32" s="179">
        <v>1</v>
      </c>
      <c r="I32" s="174">
        <v>0</v>
      </c>
      <c r="J32" s="179">
        <v>1</v>
      </c>
      <c r="K32" s="175">
        <v>0</v>
      </c>
      <c r="L32" s="175">
        <v>0</v>
      </c>
      <c r="M32" s="183">
        <v>0</v>
      </c>
      <c r="N32" s="175">
        <v>0</v>
      </c>
    </row>
    <row r="33" spans="1:14">
      <c r="A33" s="16"/>
      <c r="B33" s="12"/>
      <c r="C33" s="12"/>
      <c r="D33" s="15"/>
      <c r="E33" s="68">
        <v>4</v>
      </c>
      <c r="F33" s="174">
        <v>6</v>
      </c>
      <c r="G33" s="174">
        <v>0</v>
      </c>
      <c r="H33" s="179">
        <v>6</v>
      </c>
      <c r="I33" s="174">
        <v>0</v>
      </c>
      <c r="J33" s="179">
        <v>6</v>
      </c>
      <c r="K33" s="175">
        <v>0</v>
      </c>
      <c r="L33" s="175">
        <v>0</v>
      </c>
      <c r="M33" s="183">
        <v>0</v>
      </c>
      <c r="N33" s="175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74">
        <v>0</v>
      </c>
      <c r="G34" s="174">
        <v>0</v>
      </c>
      <c r="H34" s="179">
        <v>0</v>
      </c>
      <c r="I34" s="174">
        <v>0</v>
      </c>
      <c r="J34" s="179">
        <v>0</v>
      </c>
      <c r="K34" s="175">
        <v>0</v>
      </c>
      <c r="L34" s="175">
        <v>0</v>
      </c>
      <c r="M34" s="183">
        <v>0</v>
      </c>
      <c r="N34" s="175">
        <v>0</v>
      </c>
    </row>
    <row r="35" spans="1:14">
      <c r="A35" s="16"/>
      <c r="B35" s="12"/>
      <c r="C35" s="12"/>
      <c r="D35" s="15"/>
      <c r="E35" s="68">
        <v>2</v>
      </c>
      <c r="F35" s="174">
        <v>0</v>
      </c>
      <c r="G35" s="174">
        <v>0</v>
      </c>
      <c r="H35" s="179">
        <v>0</v>
      </c>
      <c r="I35" s="174">
        <v>0</v>
      </c>
      <c r="J35" s="179">
        <v>0</v>
      </c>
      <c r="K35" s="175">
        <v>0</v>
      </c>
      <c r="L35" s="175">
        <v>0</v>
      </c>
      <c r="M35" s="183">
        <v>0</v>
      </c>
      <c r="N35" s="175">
        <v>0</v>
      </c>
    </row>
    <row r="36" spans="1:14">
      <c r="A36" s="16"/>
      <c r="B36" s="14"/>
      <c r="C36" s="14"/>
      <c r="D36" s="15"/>
      <c r="E36" s="67">
        <v>1</v>
      </c>
      <c r="F36" s="174">
        <v>0</v>
      </c>
      <c r="G36" s="174">
        <v>0</v>
      </c>
      <c r="H36" s="179">
        <v>0</v>
      </c>
      <c r="I36" s="174">
        <v>1</v>
      </c>
      <c r="J36" s="179">
        <v>1</v>
      </c>
      <c r="K36" s="175">
        <v>0</v>
      </c>
      <c r="L36" s="175">
        <v>0</v>
      </c>
      <c r="M36" s="183">
        <v>0</v>
      </c>
      <c r="N36" s="175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82">
        <v>217</v>
      </c>
      <c r="G37" s="179">
        <v>0</v>
      </c>
      <c r="H37" s="172">
        <v>217</v>
      </c>
      <c r="I37" s="185">
        <v>1</v>
      </c>
      <c r="J37" s="181">
        <v>218</v>
      </c>
      <c r="K37" s="182">
        <v>8</v>
      </c>
      <c r="L37" s="179">
        <v>4</v>
      </c>
      <c r="M37" s="181">
        <v>12</v>
      </c>
      <c r="N37" s="182">
        <v>3</v>
      </c>
    </row>
    <row r="38" spans="1:14">
      <c r="A38" s="16"/>
      <c r="B38" s="67"/>
      <c r="C38" s="67"/>
      <c r="D38" s="19"/>
      <c r="E38" s="65">
        <v>13</v>
      </c>
      <c r="F38" s="174">
        <v>1</v>
      </c>
      <c r="G38" s="174">
        <v>0</v>
      </c>
      <c r="H38" s="179">
        <v>1</v>
      </c>
      <c r="I38" s="174">
        <v>0</v>
      </c>
      <c r="J38" s="179">
        <v>1</v>
      </c>
      <c r="K38" s="175">
        <v>0</v>
      </c>
      <c r="L38" s="175">
        <v>0</v>
      </c>
      <c r="M38" s="183">
        <v>0</v>
      </c>
      <c r="N38" s="17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74">
        <v>0</v>
      </c>
      <c r="G39" s="174">
        <v>0</v>
      </c>
      <c r="H39" s="179">
        <v>0</v>
      </c>
      <c r="I39" s="174">
        <v>0</v>
      </c>
      <c r="J39" s="179">
        <v>0</v>
      </c>
      <c r="K39" s="175">
        <v>0</v>
      </c>
      <c r="L39" s="175">
        <v>0</v>
      </c>
      <c r="M39" s="183">
        <v>0</v>
      </c>
      <c r="N39" s="175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74">
        <v>0</v>
      </c>
      <c r="G40" s="174">
        <v>0</v>
      </c>
      <c r="H40" s="179">
        <v>0</v>
      </c>
      <c r="I40" s="174">
        <v>0</v>
      </c>
      <c r="J40" s="179">
        <v>0</v>
      </c>
      <c r="K40" s="175">
        <v>0</v>
      </c>
      <c r="L40" s="175">
        <v>0</v>
      </c>
      <c r="M40" s="183">
        <v>0</v>
      </c>
      <c r="N40" s="175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74">
        <v>0</v>
      </c>
      <c r="G41" s="174">
        <v>0</v>
      </c>
      <c r="H41" s="179">
        <v>0</v>
      </c>
      <c r="I41" s="174">
        <v>0</v>
      </c>
      <c r="J41" s="179">
        <v>0</v>
      </c>
      <c r="K41" s="175">
        <v>0</v>
      </c>
      <c r="L41" s="175">
        <v>0</v>
      </c>
      <c r="M41" s="183">
        <v>0</v>
      </c>
      <c r="N41" s="175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74">
        <v>0</v>
      </c>
      <c r="G42" s="174">
        <v>0</v>
      </c>
      <c r="H42" s="179">
        <v>0</v>
      </c>
      <c r="I42" s="174">
        <v>0</v>
      </c>
      <c r="J42" s="179">
        <v>0</v>
      </c>
      <c r="K42" s="175">
        <v>0</v>
      </c>
      <c r="L42" s="175">
        <v>0</v>
      </c>
      <c r="M42" s="183">
        <v>0</v>
      </c>
      <c r="N42" s="17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74">
        <v>0</v>
      </c>
      <c r="G43" s="174">
        <v>0</v>
      </c>
      <c r="H43" s="179">
        <v>0</v>
      </c>
      <c r="I43" s="174">
        <v>0</v>
      </c>
      <c r="J43" s="179">
        <v>0</v>
      </c>
      <c r="K43" s="175">
        <v>0</v>
      </c>
      <c r="L43" s="175">
        <v>0</v>
      </c>
      <c r="M43" s="183">
        <v>0</v>
      </c>
      <c r="N43" s="175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74">
        <v>0</v>
      </c>
      <c r="G44" s="174">
        <v>0</v>
      </c>
      <c r="H44" s="179">
        <v>0</v>
      </c>
      <c r="I44" s="174">
        <v>0</v>
      </c>
      <c r="J44" s="179">
        <v>0</v>
      </c>
      <c r="K44" s="175">
        <v>0</v>
      </c>
      <c r="L44" s="175">
        <v>0</v>
      </c>
      <c r="M44" s="183">
        <v>0</v>
      </c>
      <c r="N44" s="175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74">
        <v>0</v>
      </c>
      <c r="G45" s="174">
        <v>0</v>
      </c>
      <c r="H45" s="179">
        <v>0</v>
      </c>
      <c r="I45" s="174">
        <v>0</v>
      </c>
      <c r="J45" s="179">
        <v>0</v>
      </c>
      <c r="K45" s="175">
        <v>0</v>
      </c>
      <c r="L45" s="175">
        <v>0</v>
      </c>
      <c r="M45" s="183">
        <v>0</v>
      </c>
      <c r="N45" s="175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74">
        <v>0</v>
      </c>
      <c r="G46" s="174">
        <v>0</v>
      </c>
      <c r="H46" s="179">
        <v>0</v>
      </c>
      <c r="I46" s="174">
        <v>0</v>
      </c>
      <c r="J46" s="179">
        <v>0</v>
      </c>
      <c r="K46" s="175">
        <v>0</v>
      </c>
      <c r="L46" s="175">
        <v>0</v>
      </c>
      <c r="M46" s="183">
        <v>0</v>
      </c>
      <c r="N46" s="175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74">
        <v>0</v>
      </c>
      <c r="G47" s="174">
        <v>0</v>
      </c>
      <c r="H47" s="179">
        <v>0</v>
      </c>
      <c r="I47" s="174">
        <v>0</v>
      </c>
      <c r="J47" s="179">
        <v>0</v>
      </c>
      <c r="K47" s="175">
        <v>0</v>
      </c>
      <c r="L47" s="175">
        <v>0</v>
      </c>
      <c r="M47" s="183">
        <v>0</v>
      </c>
      <c r="N47" s="175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74">
        <v>0</v>
      </c>
      <c r="G48" s="174">
        <v>0</v>
      </c>
      <c r="H48" s="179">
        <v>0</v>
      </c>
      <c r="I48" s="174">
        <v>0</v>
      </c>
      <c r="J48" s="179">
        <v>0</v>
      </c>
      <c r="K48" s="175">
        <v>0</v>
      </c>
      <c r="L48" s="175">
        <v>0</v>
      </c>
      <c r="M48" s="183">
        <v>0</v>
      </c>
      <c r="N48" s="175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74">
        <v>0</v>
      </c>
      <c r="G49" s="174">
        <v>0</v>
      </c>
      <c r="H49" s="179">
        <v>0</v>
      </c>
      <c r="I49" s="174">
        <v>0</v>
      </c>
      <c r="J49" s="179">
        <v>0</v>
      </c>
      <c r="K49" s="175">
        <v>0</v>
      </c>
      <c r="L49" s="175">
        <v>0</v>
      </c>
      <c r="M49" s="183">
        <v>0</v>
      </c>
      <c r="N49" s="175">
        <v>0</v>
      </c>
    </row>
    <row r="50" spans="1:14">
      <c r="A50" s="16"/>
      <c r="B50" s="14"/>
      <c r="C50" s="15"/>
      <c r="D50" s="14"/>
      <c r="E50" s="67">
        <v>1</v>
      </c>
      <c r="F50" s="173">
        <v>0</v>
      </c>
      <c r="G50" s="173">
        <v>0</v>
      </c>
      <c r="H50" s="186">
        <v>0</v>
      </c>
      <c r="I50" s="173">
        <v>0</v>
      </c>
      <c r="J50" s="186">
        <v>0</v>
      </c>
      <c r="K50" s="153">
        <v>0</v>
      </c>
      <c r="L50" s="153">
        <v>0</v>
      </c>
      <c r="M50" s="187">
        <v>0</v>
      </c>
      <c r="N50" s="153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79">
        <v>1</v>
      </c>
      <c r="G51" s="179">
        <v>0</v>
      </c>
      <c r="H51" s="179">
        <v>1</v>
      </c>
      <c r="I51" s="179">
        <v>0</v>
      </c>
      <c r="J51" s="179">
        <v>1</v>
      </c>
      <c r="K51" s="179">
        <v>0</v>
      </c>
      <c r="L51" s="179">
        <v>0</v>
      </c>
      <c r="M51" s="179">
        <v>0</v>
      </c>
      <c r="N51" s="179">
        <v>0</v>
      </c>
    </row>
    <row r="52" spans="1:14">
      <c r="A52" s="61"/>
      <c r="B52" s="314" t="s">
        <v>37</v>
      </c>
      <c r="C52" s="315"/>
      <c r="D52" s="315"/>
      <c r="E52" s="316"/>
      <c r="F52" s="189"/>
      <c r="G52" s="189"/>
      <c r="H52" s="189"/>
      <c r="I52" s="189"/>
      <c r="J52" s="189"/>
      <c r="K52" s="189"/>
      <c r="L52" s="189"/>
      <c r="M52" s="189">
        <v>0</v>
      </c>
      <c r="N52" s="189"/>
    </row>
    <row r="53" spans="1:14" ht="12.75" customHeight="1">
      <c r="A53" s="61"/>
      <c r="B53" s="312" t="s">
        <v>40</v>
      </c>
      <c r="C53" s="312"/>
      <c r="D53" s="312"/>
      <c r="E53" s="312"/>
      <c r="F53" s="188">
        <v>340</v>
      </c>
      <c r="G53" s="188">
        <v>0</v>
      </c>
      <c r="H53" s="188">
        <v>340</v>
      </c>
      <c r="I53" s="188">
        <v>3</v>
      </c>
      <c r="J53" s="188">
        <v>343</v>
      </c>
      <c r="K53" s="188">
        <v>20</v>
      </c>
      <c r="L53" s="188">
        <v>6</v>
      </c>
      <c r="M53" s="188">
        <v>26</v>
      </c>
      <c r="N53" s="188">
        <v>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U23" sqref="U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76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77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117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288">
        <v>116</v>
      </c>
      <c r="G10" s="288">
        <v>0</v>
      </c>
      <c r="H10" s="292">
        <v>116</v>
      </c>
      <c r="I10" s="288">
        <v>0</v>
      </c>
      <c r="J10" s="293">
        <v>116</v>
      </c>
      <c r="K10" s="288">
        <v>40</v>
      </c>
      <c r="L10" s="288">
        <v>4</v>
      </c>
      <c r="M10" s="299">
        <v>44</v>
      </c>
      <c r="N10" s="288">
        <v>3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288">
        <v>4</v>
      </c>
      <c r="G11" s="288">
        <v>0</v>
      </c>
      <c r="H11" s="292">
        <v>4</v>
      </c>
      <c r="I11" s="288">
        <v>0</v>
      </c>
      <c r="J11" s="293">
        <v>4</v>
      </c>
      <c r="K11" s="288">
        <v>0</v>
      </c>
      <c r="L11" s="288">
        <v>0</v>
      </c>
      <c r="M11" s="299">
        <v>0</v>
      </c>
      <c r="N11" s="288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288">
        <v>5</v>
      </c>
      <c r="G12" s="288">
        <v>0</v>
      </c>
      <c r="H12" s="292">
        <v>5</v>
      </c>
      <c r="I12" s="288">
        <v>0</v>
      </c>
      <c r="J12" s="293">
        <v>5</v>
      </c>
      <c r="K12" s="288">
        <v>0</v>
      </c>
      <c r="L12" s="288">
        <v>0</v>
      </c>
      <c r="M12" s="299">
        <v>0</v>
      </c>
      <c r="N12" s="288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288">
        <v>2</v>
      </c>
      <c r="G13" s="288">
        <v>0</v>
      </c>
      <c r="H13" s="292">
        <v>2</v>
      </c>
      <c r="I13" s="288">
        <v>0</v>
      </c>
      <c r="J13" s="293">
        <v>2</v>
      </c>
      <c r="K13" s="288">
        <v>0</v>
      </c>
      <c r="L13" s="288">
        <v>0</v>
      </c>
      <c r="M13" s="299">
        <v>0</v>
      </c>
      <c r="N13" s="288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288">
        <v>6</v>
      </c>
      <c r="G14" s="288">
        <v>0</v>
      </c>
      <c r="H14" s="292">
        <v>6</v>
      </c>
      <c r="I14" s="288">
        <v>0</v>
      </c>
      <c r="J14" s="293">
        <v>6</v>
      </c>
      <c r="K14" s="288">
        <v>0</v>
      </c>
      <c r="L14" s="288">
        <v>0</v>
      </c>
      <c r="M14" s="299">
        <v>0</v>
      </c>
      <c r="N14" s="288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288">
        <v>21</v>
      </c>
      <c r="G15" s="288">
        <v>0</v>
      </c>
      <c r="H15" s="292">
        <v>21</v>
      </c>
      <c r="I15" s="288">
        <v>0</v>
      </c>
      <c r="J15" s="293">
        <v>21</v>
      </c>
      <c r="K15" s="288">
        <v>1</v>
      </c>
      <c r="L15" s="288">
        <v>0</v>
      </c>
      <c r="M15" s="299">
        <v>1</v>
      </c>
      <c r="N15" s="288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288">
        <v>63</v>
      </c>
      <c r="G16" s="288">
        <v>0</v>
      </c>
      <c r="H16" s="292">
        <v>63</v>
      </c>
      <c r="I16" s="288">
        <v>0</v>
      </c>
      <c r="J16" s="293">
        <v>63</v>
      </c>
      <c r="K16" s="288">
        <v>0</v>
      </c>
      <c r="L16" s="288">
        <v>0</v>
      </c>
      <c r="M16" s="299">
        <v>0</v>
      </c>
      <c r="N16" s="288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288">
        <v>72</v>
      </c>
      <c r="G17" s="288">
        <v>0</v>
      </c>
      <c r="H17" s="292">
        <v>72</v>
      </c>
      <c r="I17" s="288">
        <v>0</v>
      </c>
      <c r="J17" s="293">
        <v>72</v>
      </c>
      <c r="K17" s="288">
        <v>0</v>
      </c>
      <c r="L17" s="288">
        <v>0</v>
      </c>
      <c r="M17" s="299">
        <v>0</v>
      </c>
      <c r="N17" s="288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288">
        <v>21</v>
      </c>
      <c r="G18" s="288">
        <v>0</v>
      </c>
      <c r="H18" s="292">
        <v>21</v>
      </c>
      <c r="I18" s="288">
        <v>0</v>
      </c>
      <c r="J18" s="293">
        <v>21</v>
      </c>
      <c r="K18" s="288">
        <v>0</v>
      </c>
      <c r="L18" s="288">
        <v>0</v>
      </c>
      <c r="M18" s="299">
        <v>0</v>
      </c>
      <c r="N18" s="288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288">
        <v>26</v>
      </c>
      <c r="G19" s="288">
        <v>0</v>
      </c>
      <c r="H19" s="292">
        <v>26</v>
      </c>
      <c r="I19" s="288">
        <v>0</v>
      </c>
      <c r="J19" s="293">
        <v>26</v>
      </c>
      <c r="K19" s="288">
        <v>0</v>
      </c>
      <c r="L19" s="288">
        <v>0</v>
      </c>
      <c r="M19" s="299">
        <v>0</v>
      </c>
      <c r="N19" s="288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288">
        <v>0</v>
      </c>
      <c r="G20" s="288">
        <v>3</v>
      </c>
      <c r="H20" s="292">
        <v>3</v>
      </c>
      <c r="I20" s="288">
        <v>0</v>
      </c>
      <c r="J20" s="293">
        <v>3</v>
      </c>
      <c r="K20" s="288">
        <v>0</v>
      </c>
      <c r="L20" s="288">
        <v>1</v>
      </c>
      <c r="M20" s="299">
        <v>1</v>
      </c>
      <c r="N20" s="288">
        <v>1</v>
      </c>
    </row>
    <row r="21" spans="1:14">
      <c r="A21" s="16"/>
      <c r="B21" s="12"/>
      <c r="C21" s="17"/>
      <c r="D21" s="9"/>
      <c r="E21" s="68">
        <v>2</v>
      </c>
      <c r="F21" s="288">
        <v>0</v>
      </c>
      <c r="G21" s="288">
        <v>30</v>
      </c>
      <c r="H21" s="292">
        <v>30</v>
      </c>
      <c r="I21" s="288">
        <v>0</v>
      </c>
      <c r="J21" s="293">
        <v>30</v>
      </c>
      <c r="K21" s="288">
        <v>0</v>
      </c>
      <c r="L21" s="288">
        <v>0</v>
      </c>
      <c r="M21" s="299">
        <v>0</v>
      </c>
      <c r="N21" s="288">
        <v>0</v>
      </c>
    </row>
    <row r="22" spans="1:14" ht="15">
      <c r="A22" s="16"/>
      <c r="B22" s="14"/>
      <c r="C22" s="18"/>
      <c r="D22" s="9"/>
      <c r="E22" s="67">
        <v>1</v>
      </c>
      <c r="F22" s="288">
        <v>0</v>
      </c>
      <c r="G22" s="288">
        <v>2</v>
      </c>
      <c r="H22" s="292">
        <v>2</v>
      </c>
      <c r="I22" s="289">
        <v>11</v>
      </c>
      <c r="J22" s="293">
        <v>13</v>
      </c>
      <c r="K22" s="288">
        <v>0</v>
      </c>
      <c r="L22" s="288">
        <v>1</v>
      </c>
      <c r="M22" s="299">
        <v>1</v>
      </c>
      <c r="N22" s="288">
        <v>1</v>
      </c>
    </row>
    <row r="23" spans="1:14" ht="12.75" customHeight="1">
      <c r="A23" s="16"/>
      <c r="B23" s="314" t="s">
        <v>18</v>
      </c>
      <c r="C23" s="315"/>
      <c r="D23" s="315"/>
      <c r="E23" s="316"/>
      <c r="F23" s="293">
        <v>336</v>
      </c>
      <c r="G23" s="293">
        <v>35</v>
      </c>
      <c r="H23" s="297">
        <v>371</v>
      </c>
      <c r="I23" s="293">
        <v>11</v>
      </c>
      <c r="J23" s="297">
        <v>382</v>
      </c>
      <c r="K23" s="294">
        <v>41</v>
      </c>
      <c r="L23" s="294">
        <v>6</v>
      </c>
      <c r="M23" s="293">
        <v>47</v>
      </c>
      <c r="N23" s="293">
        <v>5</v>
      </c>
    </row>
    <row r="24" spans="1:14">
      <c r="A24" s="16"/>
      <c r="B24" s="12"/>
      <c r="C24" s="12"/>
      <c r="D24" s="15"/>
      <c r="E24" s="14">
        <v>13</v>
      </c>
      <c r="F24" s="288">
        <v>218</v>
      </c>
      <c r="G24" s="288">
        <v>0</v>
      </c>
      <c r="H24" s="292">
        <v>218</v>
      </c>
      <c r="I24" s="288">
        <v>0</v>
      </c>
      <c r="J24" s="293">
        <v>218</v>
      </c>
      <c r="K24" s="288">
        <v>50</v>
      </c>
      <c r="L24" s="288">
        <v>4</v>
      </c>
      <c r="M24" s="287">
        <v>54</v>
      </c>
      <c r="N24" s="288">
        <v>9</v>
      </c>
    </row>
    <row r="25" spans="1:14">
      <c r="A25" s="16"/>
      <c r="B25" s="12"/>
      <c r="C25" s="12" t="s">
        <v>0</v>
      </c>
      <c r="D25" s="15"/>
      <c r="E25" s="68">
        <v>12</v>
      </c>
      <c r="F25" s="288">
        <v>11</v>
      </c>
      <c r="G25" s="288">
        <v>0</v>
      </c>
      <c r="H25" s="292">
        <v>11</v>
      </c>
      <c r="I25" s="288">
        <v>0</v>
      </c>
      <c r="J25" s="293">
        <v>11</v>
      </c>
      <c r="K25" s="288">
        <v>0</v>
      </c>
      <c r="L25" s="288">
        <v>0</v>
      </c>
      <c r="M25" s="287">
        <v>0</v>
      </c>
      <c r="N25" s="288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288">
        <v>13</v>
      </c>
      <c r="G26" s="288">
        <v>0</v>
      </c>
      <c r="H26" s="292">
        <v>13</v>
      </c>
      <c r="I26" s="288">
        <v>0</v>
      </c>
      <c r="J26" s="293">
        <v>13</v>
      </c>
      <c r="K26" s="288">
        <v>0</v>
      </c>
      <c r="L26" s="288">
        <v>0</v>
      </c>
      <c r="M26" s="287">
        <v>0</v>
      </c>
      <c r="N26" s="288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288">
        <v>4</v>
      </c>
      <c r="G27" s="288">
        <v>0</v>
      </c>
      <c r="H27" s="292">
        <v>4</v>
      </c>
      <c r="I27" s="288">
        <v>0</v>
      </c>
      <c r="J27" s="293">
        <v>4</v>
      </c>
      <c r="K27" s="288">
        <v>0</v>
      </c>
      <c r="L27" s="288">
        <v>0</v>
      </c>
      <c r="M27" s="287">
        <v>0</v>
      </c>
      <c r="N27" s="288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288">
        <v>8</v>
      </c>
      <c r="G28" s="288">
        <v>0</v>
      </c>
      <c r="H28" s="292">
        <v>8</v>
      </c>
      <c r="I28" s="288">
        <v>0</v>
      </c>
      <c r="J28" s="293">
        <v>8</v>
      </c>
      <c r="K28" s="288">
        <v>0</v>
      </c>
      <c r="L28" s="288">
        <v>0</v>
      </c>
      <c r="M28" s="287">
        <v>0</v>
      </c>
      <c r="N28" s="288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288">
        <v>19</v>
      </c>
      <c r="G29" s="288">
        <v>0</v>
      </c>
      <c r="H29" s="292">
        <v>19</v>
      </c>
      <c r="I29" s="288">
        <v>0</v>
      </c>
      <c r="J29" s="293">
        <v>19</v>
      </c>
      <c r="K29" s="288">
        <v>0</v>
      </c>
      <c r="L29" s="288">
        <v>0</v>
      </c>
      <c r="M29" s="287">
        <v>0</v>
      </c>
      <c r="N29" s="288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288">
        <v>26</v>
      </c>
      <c r="G30" s="288">
        <v>0</v>
      </c>
      <c r="H30" s="292">
        <v>26</v>
      </c>
      <c r="I30" s="288">
        <v>0</v>
      </c>
      <c r="J30" s="293">
        <v>26</v>
      </c>
      <c r="K30" s="288">
        <v>0</v>
      </c>
      <c r="L30" s="288">
        <v>0</v>
      </c>
      <c r="M30" s="287">
        <v>0</v>
      </c>
      <c r="N30" s="288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288">
        <v>26</v>
      </c>
      <c r="G31" s="288">
        <v>0</v>
      </c>
      <c r="H31" s="292">
        <v>26</v>
      </c>
      <c r="I31" s="288">
        <v>0</v>
      </c>
      <c r="J31" s="293">
        <v>26</v>
      </c>
      <c r="K31" s="288">
        <v>0</v>
      </c>
      <c r="L31" s="288">
        <v>1</v>
      </c>
      <c r="M31" s="287">
        <v>1</v>
      </c>
      <c r="N31" s="288">
        <v>3</v>
      </c>
    </row>
    <row r="32" spans="1:14">
      <c r="A32" s="16"/>
      <c r="B32" s="12" t="s">
        <v>9</v>
      </c>
      <c r="C32" s="67"/>
      <c r="D32" s="15"/>
      <c r="E32" s="68">
        <v>5</v>
      </c>
      <c r="F32" s="288">
        <v>19</v>
      </c>
      <c r="G32" s="288">
        <v>0</v>
      </c>
      <c r="H32" s="292">
        <v>19</v>
      </c>
      <c r="I32" s="288">
        <v>0</v>
      </c>
      <c r="J32" s="293">
        <v>19</v>
      </c>
      <c r="K32" s="288">
        <v>0</v>
      </c>
      <c r="L32" s="288">
        <v>0</v>
      </c>
      <c r="M32" s="287">
        <v>0</v>
      </c>
      <c r="N32" s="288">
        <v>0</v>
      </c>
    </row>
    <row r="33" spans="1:14">
      <c r="A33" s="16"/>
      <c r="B33" s="12"/>
      <c r="C33" s="12"/>
      <c r="D33" s="15"/>
      <c r="E33" s="68">
        <v>4</v>
      </c>
      <c r="F33" s="288">
        <v>25</v>
      </c>
      <c r="G33" s="288">
        <v>0</v>
      </c>
      <c r="H33" s="292">
        <v>25</v>
      </c>
      <c r="I33" s="288">
        <v>0</v>
      </c>
      <c r="J33" s="293">
        <v>25</v>
      </c>
      <c r="K33" s="288">
        <v>0</v>
      </c>
      <c r="L33" s="288">
        <v>0</v>
      </c>
      <c r="M33" s="287">
        <v>0</v>
      </c>
      <c r="N33" s="288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288">
        <v>0</v>
      </c>
      <c r="G34" s="288">
        <v>7</v>
      </c>
      <c r="H34" s="292">
        <v>7</v>
      </c>
      <c r="I34" s="288">
        <v>0</v>
      </c>
      <c r="J34" s="293">
        <v>7</v>
      </c>
      <c r="K34" s="288">
        <v>0</v>
      </c>
      <c r="L34" s="288">
        <v>0</v>
      </c>
      <c r="M34" s="287">
        <v>0</v>
      </c>
      <c r="N34" s="288">
        <v>0</v>
      </c>
    </row>
    <row r="35" spans="1:14">
      <c r="A35" s="16"/>
      <c r="B35" s="12"/>
      <c r="C35" s="12"/>
      <c r="D35" s="15"/>
      <c r="E35" s="68">
        <v>2</v>
      </c>
      <c r="F35" s="288">
        <v>0</v>
      </c>
      <c r="G35" s="288">
        <v>45</v>
      </c>
      <c r="H35" s="292">
        <v>45</v>
      </c>
      <c r="I35" s="288">
        <v>0</v>
      </c>
      <c r="J35" s="293">
        <v>45</v>
      </c>
      <c r="K35" s="288">
        <v>0</v>
      </c>
      <c r="L35" s="288">
        <v>0</v>
      </c>
      <c r="M35" s="287">
        <v>0</v>
      </c>
      <c r="N35" s="288">
        <v>0</v>
      </c>
    </row>
    <row r="36" spans="1:14" ht="15">
      <c r="A36" s="16"/>
      <c r="B36" s="14"/>
      <c r="C36" s="14"/>
      <c r="D36" s="15"/>
      <c r="E36" s="67">
        <v>1</v>
      </c>
      <c r="F36" s="288">
        <v>0</v>
      </c>
      <c r="G36" s="288">
        <v>11</v>
      </c>
      <c r="H36" s="292">
        <v>11</v>
      </c>
      <c r="I36" s="289">
        <v>13</v>
      </c>
      <c r="J36" s="293">
        <v>24</v>
      </c>
      <c r="K36" s="288">
        <v>0</v>
      </c>
      <c r="L36" s="288">
        <v>0</v>
      </c>
      <c r="M36" s="287">
        <v>0</v>
      </c>
      <c r="N36" s="288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294">
        <v>369</v>
      </c>
      <c r="G37" s="293">
        <v>63</v>
      </c>
      <c r="H37" s="295">
        <v>432</v>
      </c>
      <c r="I37" s="296">
        <v>13</v>
      </c>
      <c r="J37" s="297">
        <v>445</v>
      </c>
      <c r="K37" s="294">
        <v>50</v>
      </c>
      <c r="L37" s="293">
        <v>5</v>
      </c>
      <c r="M37" s="297">
        <v>55</v>
      </c>
      <c r="N37" s="294">
        <v>12</v>
      </c>
    </row>
    <row r="38" spans="1:14">
      <c r="A38" s="16"/>
      <c r="B38" s="67"/>
      <c r="C38" s="67"/>
      <c r="D38" s="19"/>
      <c r="E38" s="65">
        <v>13</v>
      </c>
      <c r="F38" s="288">
        <v>8</v>
      </c>
      <c r="G38" s="288">
        <v>0</v>
      </c>
      <c r="H38" s="292">
        <v>8</v>
      </c>
      <c r="I38" s="288">
        <v>0</v>
      </c>
      <c r="J38" s="293">
        <v>8</v>
      </c>
      <c r="K38" s="288">
        <v>0</v>
      </c>
      <c r="L38" s="288">
        <v>0</v>
      </c>
      <c r="M38" s="287">
        <v>0</v>
      </c>
      <c r="N38" s="288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288">
        <v>0</v>
      </c>
      <c r="G39" s="288">
        <v>0</v>
      </c>
      <c r="H39" s="292">
        <v>0</v>
      </c>
      <c r="I39" s="288">
        <v>0</v>
      </c>
      <c r="J39" s="293">
        <v>0</v>
      </c>
      <c r="K39" s="288">
        <v>0</v>
      </c>
      <c r="L39" s="288">
        <v>0</v>
      </c>
      <c r="M39" s="287">
        <v>0</v>
      </c>
      <c r="N39" s="288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288">
        <v>0</v>
      </c>
      <c r="G40" s="288">
        <v>0</v>
      </c>
      <c r="H40" s="292">
        <v>0</v>
      </c>
      <c r="I40" s="288">
        <v>0</v>
      </c>
      <c r="J40" s="293">
        <v>0</v>
      </c>
      <c r="K40" s="288">
        <v>0</v>
      </c>
      <c r="L40" s="288">
        <v>0</v>
      </c>
      <c r="M40" s="287">
        <v>0</v>
      </c>
      <c r="N40" s="288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288">
        <v>0</v>
      </c>
      <c r="G41" s="288">
        <v>0</v>
      </c>
      <c r="H41" s="292">
        <v>0</v>
      </c>
      <c r="I41" s="288">
        <v>0</v>
      </c>
      <c r="J41" s="293">
        <v>0</v>
      </c>
      <c r="K41" s="288">
        <v>0</v>
      </c>
      <c r="L41" s="288">
        <v>0</v>
      </c>
      <c r="M41" s="287">
        <v>0</v>
      </c>
      <c r="N41" s="288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288">
        <v>0</v>
      </c>
      <c r="G42" s="288">
        <v>0</v>
      </c>
      <c r="H42" s="292">
        <v>0</v>
      </c>
      <c r="I42" s="288">
        <v>0</v>
      </c>
      <c r="J42" s="293">
        <v>0</v>
      </c>
      <c r="K42" s="288">
        <v>0</v>
      </c>
      <c r="L42" s="288">
        <v>0</v>
      </c>
      <c r="M42" s="287">
        <v>0</v>
      </c>
      <c r="N42" s="288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288">
        <v>0</v>
      </c>
      <c r="G43" s="288">
        <v>0</v>
      </c>
      <c r="H43" s="292">
        <v>0</v>
      </c>
      <c r="I43" s="288">
        <v>0</v>
      </c>
      <c r="J43" s="293">
        <v>0</v>
      </c>
      <c r="K43" s="288">
        <v>0</v>
      </c>
      <c r="L43" s="288">
        <v>0</v>
      </c>
      <c r="M43" s="287">
        <v>0</v>
      </c>
      <c r="N43" s="288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288">
        <v>0</v>
      </c>
      <c r="G44" s="288">
        <v>0</v>
      </c>
      <c r="H44" s="292">
        <v>0</v>
      </c>
      <c r="I44" s="288">
        <v>0</v>
      </c>
      <c r="J44" s="293">
        <v>0</v>
      </c>
      <c r="K44" s="288">
        <v>0</v>
      </c>
      <c r="L44" s="288">
        <v>0</v>
      </c>
      <c r="M44" s="287">
        <v>0</v>
      </c>
      <c r="N44" s="288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288">
        <v>0</v>
      </c>
      <c r="G45" s="288">
        <v>0</v>
      </c>
      <c r="H45" s="292">
        <v>0</v>
      </c>
      <c r="I45" s="288">
        <v>0</v>
      </c>
      <c r="J45" s="293">
        <v>0</v>
      </c>
      <c r="K45" s="288">
        <v>0</v>
      </c>
      <c r="L45" s="288">
        <v>0</v>
      </c>
      <c r="M45" s="287">
        <v>0</v>
      </c>
      <c r="N45" s="288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288">
        <v>0</v>
      </c>
      <c r="G46" s="288">
        <v>0</v>
      </c>
      <c r="H46" s="292">
        <v>0</v>
      </c>
      <c r="I46" s="288">
        <v>0</v>
      </c>
      <c r="J46" s="293">
        <v>0</v>
      </c>
      <c r="K46" s="288">
        <v>0</v>
      </c>
      <c r="L46" s="288">
        <v>0</v>
      </c>
      <c r="M46" s="287">
        <v>0</v>
      </c>
      <c r="N46" s="288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288">
        <v>0</v>
      </c>
      <c r="G47" s="288">
        <v>0</v>
      </c>
      <c r="H47" s="292">
        <v>0</v>
      </c>
      <c r="I47" s="288">
        <v>0</v>
      </c>
      <c r="J47" s="293">
        <v>0</v>
      </c>
      <c r="K47" s="288">
        <v>0</v>
      </c>
      <c r="L47" s="288">
        <v>0</v>
      </c>
      <c r="M47" s="287">
        <v>0</v>
      </c>
      <c r="N47" s="288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288">
        <v>0</v>
      </c>
      <c r="G48" s="288">
        <v>0</v>
      </c>
      <c r="H48" s="292">
        <v>0</v>
      </c>
      <c r="I48" s="288">
        <v>0</v>
      </c>
      <c r="J48" s="293">
        <v>0</v>
      </c>
      <c r="K48" s="288">
        <v>0</v>
      </c>
      <c r="L48" s="288">
        <v>0</v>
      </c>
      <c r="M48" s="287">
        <v>0</v>
      </c>
      <c r="N48" s="288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288">
        <v>0</v>
      </c>
      <c r="G49" s="288">
        <v>0</v>
      </c>
      <c r="H49" s="292">
        <v>0</v>
      </c>
      <c r="I49" s="288">
        <v>0</v>
      </c>
      <c r="J49" s="293">
        <v>0</v>
      </c>
      <c r="K49" s="288">
        <v>0</v>
      </c>
      <c r="L49" s="288">
        <v>0</v>
      </c>
      <c r="M49" s="287">
        <v>0</v>
      </c>
      <c r="N49" s="288">
        <v>0</v>
      </c>
    </row>
    <row r="50" spans="1:14" ht="15">
      <c r="A50" s="16"/>
      <c r="B50" s="14"/>
      <c r="C50" s="15"/>
      <c r="D50" s="14"/>
      <c r="E50" s="67">
        <v>1</v>
      </c>
      <c r="F50" s="288">
        <v>0</v>
      </c>
      <c r="G50" s="288">
        <v>0</v>
      </c>
      <c r="H50" s="292">
        <v>0</v>
      </c>
      <c r="I50" s="289">
        <v>2</v>
      </c>
      <c r="J50" s="298">
        <v>2</v>
      </c>
      <c r="K50" s="288">
        <v>0</v>
      </c>
      <c r="L50" s="288">
        <v>0</v>
      </c>
      <c r="M50" s="286">
        <v>0</v>
      </c>
      <c r="N50" s="288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292">
        <v>8</v>
      </c>
      <c r="G51" s="292">
        <v>0</v>
      </c>
      <c r="H51" s="292">
        <v>8</v>
      </c>
      <c r="I51" s="292">
        <v>2</v>
      </c>
      <c r="J51" s="293">
        <v>10</v>
      </c>
      <c r="K51" s="292">
        <v>0</v>
      </c>
      <c r="L51" s="292">
        <v>0</v>
      </c>
      <c r="M51" s="293">
        <v>0</v>
      </c>
      <c r="N51" s="292">
        <v>0</v>
      </c>
    </row>
    <row r="52" spans="1:14">
      <c r="A52" s="61"/>
      <c r="B52" s="314" t="s">
        <v>37</v>
      </c>
      <c r="C52" s="315"/>
      <c r="D52" s="315"/>
      <c r="E52" s="316"/>
      <c r="F52" s="290"/>
      <c r="G52" s="290"/>
      <c r="H52" s="293"/>
      <c r="I52" s="290"/>
      <c r="J52" s="293"/>
      <c r="K52" s="290"/>
      <c r="L52" s="290"/>
      <c r="M52" s="293"/>
      <c r="N52" s="290"/>
    </row>
    <row r="53" spans="1:14" ht="12.75" customHeight="1">
      <c r="A53" s="61"/>
      <c r="B53" s="312" t="s">
        <v>40</v>
      </c>
      <c r="C53" s="312"/>
      <c r="D53" s="312"/>
      <c r="E53" s="312"/>
      <c r="F53" s="291">
        <v>713</v>
      </c>
      <c r="G53" s="291">
        <v>98</v>
      </c>
      <c r="H53" s="291">
        <v>811</v>
      </c>
      <c r="I53" s="291">
        <v>26</v>
      </c>
      <c r="J53" s="291">
        <v>837</v>
      </c>
      <c r="K53" s="291">
        <v>91</v>
      </c>
      <c r="L53" s="291">
        <v>11</v>
      </c>
      <c r="M53" s="291">
        <v>102</v>
      </c>
      <c r="N53" s="291">
        <v>17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18" t="s">
        <v>78</v>
      </c>
      <c r="E2" s="318"/>
      <c r="F2" s="318"/>
      <c r="G2" s="318"/>
      <c r="H2" s="318"/>
      <c r="I2" s="318"/>
      <c r="J2" s="318"/>
      <c r="K2" s="63"/>
      <c r="L2" s="63"/>
      <c r="M2" s="63"/>
      <c r="N2" s="63"/>
    </row>
    <row r="3" spans="1:14">
      <c r="A3" s="61"/>
      <c r="B3" s="62" t="s">
        <v>33</v>
      </c>
      <c r="C3" s="63"/>
      <c r="D3" s="318" t="s">
        <v>79</v>
      </c>
      <c r="E3" s="318"/>
      <c r="F3" s="318"/>
      <c r="G3" s="318"/>
      <c r="H3" s="318"/>
      <c r="I3" s="318"/>
      <c r="J3" s="318"/>
      <c r="K3" s="63"/>
      <c r="L3" s="63"/>
      <c r="M3" s="63"/>
      <c r="N3" s="63"/>
    </row>
    <row r="4" spans="1:14">
      <c r="A4" s="61"/>
      <c r="B4" s="319" t="s">
        <v>36</v>
      </c>
      <c r="C4" s="319"/>
      <c r="D4" s="319"/>
      <c r="E4" s="319"/>
      <c r="F4" s="64">
        <v>43342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20" t="s">
        <v>24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13" t="s">
        <v>41</v>
      </c>
      <c r="C7" s="313"/>
      <c r="D7" s="313"/>
      <c r="E7" s="313"/>
      <c r="F7" s="313" t="s">
        <v>35</v>
      </c>
      <c r="G7" s="313"/>
      <c r="H7" s="313"/>
      <c r="I7" s="313"/>
      <c r="J7" s="313"/>
      <c r="K7" s="313" t="s">
        <v>28</v>
      </c>
      <c r="L7" s="313"/>
      <c r="M7" s="313"/>
      <c r="N7" s="313"/>
    </row>
    <row r="8" spans="1:14" ht="12.75" customHeight="1">
      <c r="A8" s="61"/>
      <c r="B8" s="313"/>
      <c r="C8" s="313"/>
      <c r="D8" s="313"/>
      <c r="E8" s="313"/>
      <c r="F8" s="313" t="s">
        <v>13</v>
      </c>
      <c r="G8" s="313"/>
      <c r="H8" s="313"/>
      <c r="I8" s="313" t="s">
        <v>14</v>
      </c>
      <c r="J8" s="313" t="s">
        <v>15</v>
      </c>
      <c r="K8" s="313" t="s">
        <v>30</v>
      </c>
      <c r="L8" s="313" t="s">
        <v>31</v>
      </c>
      <c r="M8" s="313" t="s">
        <v>15</v>
      </c>
      <c r="N8" s="313" t="s">
        <v>29</v>
      </c>
    </row>
    <row r="9" spans="1:14" ht="24">
      <c r="A9" s="61"/>
      <c r="B9" s="313"/>
      <c r="C9" s="313"/>
      <c r="D9" s="313"/>
      <c r="E9" s="313"/>
      <c r="F9" s="66" t="s">
        <v>16</v>
      </c>
      <c r="G9" s="66" t="s">
        <v>17</v>
      </c>
      <c r="H9" s="66" t="s">
        <v>23</v>
      </c>
      <c r="I9" s="313"/>
      <c r="J9" s="313"/>
      <c r="K9" s="313"/>
      <c r="L9" s="313"/>
      <c r="M9" s="313"/>
      <c r="N9" s="313"/>
    </row>
    <row r="10" spans="1:14">
      <c r="A10" s="16"/>
      <c r="B10" s="67"/>
      <c r="C10" s="23"/>
      <c r="D10" s="9"/>
      <c r="E10" s="68">
        <v>13</v>
      </c>
      <c r="F10" s="189">
        <v>105</v>
      </c>
      <c r="G10" s="189">
        <v>0</v>
      </c>
      <c r="H10" s="179">
        <v>105</v>
      </c>
      <c r="I10" s="189">
        <v>0</v>
      </c>
      <c r="J10" s="179">
        <v>105</v>
      </c>
      <c r="K10" s="176">
        <v>39</v>
      </c>
      <c r="L10" s="176">
        <v>3</v>
      </c>
      <c r="M10" s="180">
        <v>42</v>
      </c>
      <c r="N10" s="176">
        <v>3</v>
      </c>
    </row>
    <row r="11" spans="1:14">
      <c r="A11" s="16"/>
      <c r="B11" s="12" t="s">
        <v>1</v>
      </c>
      <c r="C11" s="17" t="s">
        <v>0</v>
      </c>
      <c r="D11" s="9"/>
      <c r="E11" s="68">
        <v>12</v>
      </c>
      <c r="F11" s="189">
        <v>6</v>
      </c>
      <c r="G11" s="189">
        <v>0</v>
      </c>
      <c r="H11" s="179">
        <v>6</v>
      </c>
      <c r="I11" s="189">
        <v>0</v>
      </c>
      <c r="J11" s="179">
        <v>6</v>
      </c>
      <c r="K11" s="176">
        <v>0</v>
      </c>
      <c r="L11" s="176">
        <v>0</v>
      </c>
      <c r="M11" s="180">
        <v>0</v>
      </c>
      <c r="N11" s="176">
        <v>0</v>
      </c>
    </row>
    <row r="12" spans="1:14">
      <c r="A12" s="16"/>
      <c r="B12" s="12" t="s">
        <v>2</v>
      </c>
      <c r="C12" s="18"/>
      <c r="D12" s="13" t="s">
        <v>6</v>
      </c>
      <c r="E12" s="68">
        <v>11</v>
      </c>
      <c r="F12" s="189">
        <v>1</v>
      </c>
      <c r="G12" s="189">
        <v>0</v>
      </c>
      <c r="H12" s="179">
        <v>1</v>
      </c>
      <c r="I12" s="189">
        <v>0</v>
      </c>
      <c r="J12" s="179">
        <v>1</v>
      </c>
      <c r="K12" s="176">
        <v>1</v>
      </c>
      <c r="L12" s="176">
        <v>0</v>
      </c>
      <c r="M12" s="180">
        <v>1</v>
      </c>
      <c r="N12" s="176">
        <v>0</v>
      </c>
    </row>
    <row r="13" spans="1:14">
      <c r="A13" s="16"/>
      <c r="B13" s="12" t="s">
        <v>1</v>
      </c>
      <c r="C13" s="17"/>
      <c r="D13" s="13" t="s">
        <v>10</v>
      </c>
      <c r="E13" s="68">
        <v>10</v>
      </c>
      <c r="F13" s="189">
        <v>2</v>
      </c>
      <c r="G13" s="189">
        <v>0</v>
      </c>
      <c r="H13" s="179">
        <v>2</v>
      </c>
      <c r="I13" s="189">
        <v>0</v>
      </c>
      <c r="J13" s="179">
        <v>2</v>
      </c>
      <c r="K13" s="176">
        <v>0</v>
      </c>
      <c r="L13" s="176">
        <v>0</v>
      </c>
      <c r="M13" s="180">
        <v>0</v>
      </c>
      <c r="N13" s="176">
        <v>0</v>
      </c>
    </row>
    <row r="14" spans="1:14">
      <c r="A14" s="16"/>
      <c r="B14" s="12" t="s">
        <v>3</v>
      </c>
      <c r="C14" s="17"/>
      <c r="D14" s="13" t="s">
        <v>25</v>
      </c>
      <c r="E14" s="68">
        <v>9</v>
      </c>
      <c r="F14" s="189">
        <v>14</v>
      </c>
      <c r="G14" s="189">
        <v>0</v>
      </c>
      <c r="H14" s="179">
        <v>14</v>
      </c>
      <c r="I14" s="189">
        <v>0</v>
      </c>
      <c r="J14" s="179">
        <v>14</v>
      </c>
      <c r="K14" s="176">
        <v>0</v>
      </c>
      <c r="L14" s="176">
        <v>1</v>
      </c>
      <c r="M14" s="180">
        <v>1</v>
      </c>
      <c r="N14" s="176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8">
        <v>8</v>
      </c>
      <c r="F15" s="189">
        <v>6</v>
      </c>
      <c r="G15" s="189">
        <v>0</v>
      </c>
      <c r="H15" s="179">
        <v>6</v>
      </c>
      <c r="I15" s="189">
        <v>0</v>
      </c>
      <c r="J15" s="179">
        <v>6</v>
      </c>
      <c r="K15" s="176">
        <v>0</v>
      </c>
      <c r="L15" s="176">
        <v>0</v>
      </c>
      <c r="M15" s="180">
        <v>0</v>
      </c>
      <c r="N15" s="176">
        <v>0</v>
      </c>
    </row>
    <row r="16" spans="1:14">
      <c r="A16" s="16"/>
      <c r="B16" s="12" t="s">
        <v>6</v>
      </c>
      <c r="C16" s="17"/>
      <c r="D16" s="13" t="s">
        <v>12</v>
      </c>
      <c r="E16" s="68">
        <v>7</v>
      </c>
      <c r="F16" s="189">
        <v>18</v>
      </c>
      <c r="G16" s="189">
        <v>0</v>
      </c>
      <c r="H16" s="179">
        <v>18</v>
      </c>
      <c r="I16" s="189">
        <v>0</v>
      </c>
      <c r="J16" s="179">
        <v>18</v>
      </c>
      <c r="K16" s="176">
        <v>0</v>
      </c>
      <c r="L16" s="176">
        <v>0</v>
      </c>
      <c r="M16" s="180">
        <v>0</v>
      </c>
      <c r="N16" s="176">
        <v>0</v>
      </c>
    </row>
    <row r="17" spans="1:14">
      <c r="A17" s="16"/>
      <c r="B17" s="12" t="s">
        <v>7</v>
      </c>
      <c r="C17" s="18"/>
      <c r="D17" s="13" t="s">
        <v>4</v>
      </c>
      <c r="E17" s="68">
        <v>6</v>
      </c>
      <c r="F17" s="189">
        <v>13</v>
      </c>
      <c r="G17" s="189">
        <v>0</v>
      </c>
      <c r="H17" s="179">
        <v>13</v>
      </c>
      <c r="I17" s="189">
        <v>0</v>
      </c>
      <c r="J17" s="179">
        <v>13</v>
      </c>
      <c r="K17" s="176">
        <v>0</v>
      </c>
      <c r="L17" s="176">
        <v>0</v>
      </c>
      <c r="M17" s="180">
        <v>0</v>
      </c>
      <c r="N17" s="176">
        <v>0</v>
      </c>
    </row>
    <row r="18" spans="1:14">
      <c r="A18" s="16"/>
      <c r="B18" s="12" t="s">
        <v>1</v>
      </c>
      <c r="C18" s="17"/>
      <c r="D18" s="13" t="s">
        <v>9</v>
      </c>
      <c r="E18" s="68">
        <v>5</v>
      </c>
      <c r="F18" s="189">
        <v>10</v>
      </c>
      <c r="G18" s="189">
        <v>0</v>
      </c>
      <c r="H18" s="179">
        <v>10</v>
      </c>
      <c r="I18" s="189">
        <v>0</v>
      </c>
      <c r="J18" s="179">
        <v>10</v>
      </c>
      <c r="K18" s="176">
        <v>0</v>
      </c>
      <c r="L18" s="176">
        <v>0</v>
      </c>
      <c r="M18" s="180">
        <v>0</v>
      </c>
      <c r="N18" s="176">
        <v>0</v>
      </c>
    </row>
    <row r="19" spans="1:14">
      <c r="A19" s="16"/>
      <c r="B19" s="12"/>
      <c r="C19" s="17"/>
      <c r="D19" s="13" t="s">
        <v>12</v>
      </c>
      <c r="E19" s="68">
        <v>4</v>
      </c>
      <c r="F19" s="189">
        <v>8</v>
      </c>
      <c r="G19" s="189">
        <v>0</v>
      </c>
      <c r="H19" s="179">
        <v>8</v>
      </c>
      <c r="I19" s="189">
        <v>0</v>
      </c>
      <c r="J19" s="179">
        <v>8</v>
      </c>
      <c r="K19" s="176">
        <v>0</v>
      </c>
      <c r="L19" s="176">
        <v>0</v>
      </c>
      <c r="M19" s="180">
        <v>0</v>
      </c>
      <c r="N19" s="176">
        <v>0</v>
      </c>
    </row>
    <row r="20" spans="1:14">
      <c r="A20" s="16"/>
      <c r="B20" s="12"/>
      <c r="C20" s="17" t="s">
        <v>1</v>
      </c>
      <c r="D20" s="9"/>
      <c r="E20" s="68">
        <v>3</v>
      </c>
      <c r="F20" s="189">
        <v>2</v>
      </c>
      <c r="G20" s="189">
        <v>0</v>
      </c>
      <c r="H20" s="179">
        <v>2</v>
      </c>
      <c r="I20" s="189">
        <v>0</v>
      </c>
      <c r="J20" s="179">
        <v>2</v>
      </c>
      <c r="K20" s="176">
        <v>0</v>
      </c>
      <c r="L20" s="176">
        <v>0</v>
      </c>
      <c r="M20" s="180">
        <v>0</v>
      </c>
      <c r="N20" s="176">
        <v>0</v>
      </c>
    </row>
    <row r="21" spans="1:14">
      <c r="A21" s="16"/>
      <c r="B21" s="12"/>
      <c r="C21" s="17"/>
      <c r="D21" s="9"/>
      <c r="E21" s="68">
        <v>2</v>
      </c>
      <c r="F21" s="189">
        <v>0</v>
      </c>
      <c r="G21" s="189">
        <v>0</v>
      </c>
      <c r="H21" s="179">
        <v>0</v>
      </c>
      <c r="I21" s="189">
        <v>0</v>
      </c>
      <c r="J21" s="179">
        <v>0</v>
      </c>
      <c r="K21" s="176">
        <v>0</v>
      </c>
      <c r="L21" s="176">
        <v>0</v>
      </c>
      <c r="M21" s="180">
        <v>0</v>
      </c>
      <c r="N21" s="176">
        <v>0</v>
      </c>
    </row>
    <row r="22" spans="1:14">
      <c r="A22" s="16"/>
      <c r="B22" s="14"/>
      <c r="C22" s="18"/>
      <c r="D22" s="9"/>
      <c r="E22" s="67">
        <v>1</v>
      </c>
      <c r="F22" s="189">
        <v>0</v>
      </c>
      <c r="G22" s="189">
        <v>6</v>
      </c>
      <c r="H22" s="179">
        <v>6</v>
      </c>
      <c r="I22" s="189">
        <v>12</v>
      </c>
      <c r="J22" s="179">
        <v>18</v>
      </c>
      <c r="K22" s="176">
        <v>0</v>
      </c>
      <c r="L22" s="176">
        <v>0</v>
      </c>
      <c r="M22" s="180">
        <v>0</v>
      </c>
      <c r="N22" s="176">
        <v>0</v>
      </c>
    </row>
    <row r="23" spans="1:14" ht="12.75" customHeight="1">
      <c r="A23" s="16"/>
      <c r="B23" s="314" t="s">
        <v>18</v>
      </c>
      <c r="C23" s="315"/>
      <c r="D23" s="315"/>
      <c r="E23" s="316"/>
      <c r="F23" s="179">
        <v>185</v>
      </c>
      <c r="G23" s="179">
        <v>6</v>
      </c>
      <c r="H23" s="181">
        <v>191</v>
      </c>
      <c r="I23" s="179">
        <v>12</v>
      </c>
      <c r="J23" s="181">
        <v>203</v>
      </c>
      <c r="K23" s="182">
        <v>40</v>
      </c>
      <c r="L23" s="182">
        <v>4</v>
      </c>
      <c r="M23" s="179">
        <v>44</v>
      </c>
      <c r="N23" s="179">
        <v>5</v>
      </c>
    </row>
    <row r="24" spans="1:14">
      <c r="A24" s="16"/>
      <c r="B24" s="12"/>
      <c r="C24" s="12"/>
      <c r="D24" s="15"/>
      <c r="E24" s="14">
        <v>13</v>
      </c>
      <c r="F24" s="174">
        <v>224</v>
      </c>
      <c r="G24" s="189">
        <v>0</v>
      </c>
      <c r="H24" s="179">
        <v>224</v>
      </c>
      <c r="I24" s="189">
        <v>0</v>
      </c>
      <c r="J24" s="179">
        <v>224</v>
      </c>
      <c r="K24" s="176">
        <v>53</v>
      </c>
      <c r="L24" s="176">
        <v>8</v>
      </c>
      <c r="M24" s="183">
        <v>61</v>
      </c>
      <c r="N24" s="176">
        <v>11</v>
      </c>
    </row>
    <row r="25" spans="1:14">
      <c r="A25" s="16"/>
      <c r="B25" s="12"/>
      <c r="C25" s="12" t="s">
        <v>0</v>
      </c>
      <c r="D25" s="15"/>
      <c r="E25" s="68">
        <v>12</v>
      </c>
      <c r="F25" s="174">
        <v>20</v>
      </c>
      <c r="G25" s="189">
        <v>0</v>
      </c>
      <c r="H25" s="179">
        <v>20</v>
      </c>
      <c r="I25" s="189">
        <v>0</v>
      </c>
      <c r="J25" s="179">
        <v>20</v>
      </c>
      <c r="K25" s="176">
        <v>0</v>
      </c>
      <c r="L25" s="176">
        <v>0</v>
      </c>
      <c r="M25" s="183">
        <v>0</v>
      </c>
      <c r="N25" s="176">
        <v>0</v>
      </c>
    </row>
    <row r="26" spans="1:14">
      <c r="A26" s="16"/>
      <c r="B26" s="12" t="s">
        <v>7</v>
      </c>
      <c r="C26" s="14"/>
      <c r="D26" s="15"/>
      <c r="E26" s="68">
        <v>11</v>
      </c>
      <c r="F26" s="174">
        <v>6</v>
      </c>
      <c r="G26" s="189">
        <v>0</v>
      </c>
      <c r="H26" s="179">
        <v>6</v>
      </c>
      <c r="I26" s="189">
        <v>0</v>
      </c>
      <c r="J26" s="179">
        <v>6</v>
      </c>
      <c r="K26" s="176">
        <v>0</v>
      </c>
      <c r="L26" s="176">
        <v>0</v>
      </c>
      <c r="M26" s="183">
        <v>0</v>
      </c>
      <c r="N26" s="176">
        <v>0</v>
      </c>
    </row>
    <row r="27" spans="1:14">
      <c r="A27" s="16"/>
      <c r="B27" s="12" t="s">
        <v>8</v>
      </c>
      <c r="C27" s="12"/>
      <c r="D27" s="15" t="s">
        <v>26</v>
      </c>
      <c r="E27" s="68">
        <v>10</v>
      </c>
      <c r="F27" s="174">
        <v>7</v>
      </c>
      <c r="G27" s="189">
        <v>0</v>
      </c>
      <c r="H27" s="179">
        <v>7</v>
      </c>
      <c r="I27" s="189">
        <v>0</v>
      </c>
      <c r="J27" s="179">
        <v>7</v>
      </c>
      <c r="K27" s="176">
        <v>0</v>
      </c>
      <c r="L27" s="176">
        <v>0</v>
      </c>
      <c r="M27" s="183">
        <v>0</v>
      </c>
      <c r="N27" s="176">
        <v>0</v>
      </c>
    </row>
    <row r="28" spans="1:14">
      <c r="A28" s="16"/>
      <c r="B28" s="12" t="s">
        <v>0</v>
      </c>
      <c r="C28" s="12"/>
      <c r="D28" s="15" t="s">
        <v>8</v>
      </c>
      <c r="E28" s="68">
        <v>9</v>
      </c>
      <c r="F28" s="174">
        <v>13</v>
      </c>
      <c r="G28" s="189">
        <v>0</v>
      </c>
      <c r="H28" s="179">
        <v>13</v>
      </c>
      <c r="I28" s="189">
        <v>0</v>
      </c>
      <c r="J28" s="179">
        <v>13</v>
      </c>
      <c r="K28" s="176">
        <v>0</v>
      </c>
      <c r="L28" s="176">
        <v>1</v>
      </c>
      <c r="M28" s="183">
        <v>1</v>
      </c>
      <c r="N28" s="176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8">
        <v>8</v>
      </c>
      <c r="F29" s="174">
        <v>12</v>
      </c>
      <c r="G29" s="189">
        <v>0</v>
      </c>
      <c r="H29" s="179">
        <v>12</v>
      </c>
      <c r="I29" s="189">
        <v>0</v>
      </c>
      <c r="J29" s="179">
        <v>12</v>
      </c>
      <c r="K29" s="176">
        <v>0</v>
      </c>
      <c r="L29" s="176">
        <v>0</v>
      </c>
      <c r="M29" s="183">
        <v>0</v>
      </c>
      <c r="N29" s="176">
        <v>0</v>
      </c>
    </row>
    <row r="30" spans="1:14">
      <c r="A30" s="16"/>
      <c r="B30" s="12" t="s">
        <v>4</v>
      </c>
      <c r="C30" s="12"/>
      <c r="D30" s="15" t="s">
        <v>4</v>
      </c>
      <c r="E30" s="68">
        <v>7</v>
      </c>
      <c r="F30" s="174">
        <v>9</v>
      </c>
      <c r="G30" s="189">
        <v>0</v>
      </c>
      <c r="H30" s="179">
        <v>9</v>
      </c>
      <c r="I30" s="189">
        <v>0</v>
      </c>
      <c r="J30" s="179">
        <v>9</v>
      </c>
      <c r="K30" s="176">
        <v>0</v>
      </c>
      <c r="L30" s="176">
        <v>0</v>
      </c>
      <c r="M30" s="183">
        <v>0</v>
      </c>
      <c r="N30" s="176">
        <v>0</v>
      </c>
    </row>
    <row r="31" spans="1:14">
      <c r="A31" s="16"/>
      <c r="B31" s="12" t="s">
        <v>0</v>
      </c>
      <c r="C31" s="12"/>
      <c r="D31" s="15" t="s">
        <v>9</v>
      </c>
      <c r="E31" s="68">
        <v>6</v>
      </c>
      <c r="F31" s="174">
        <v>12</v>
      </c>
      <c r="G31" s="189">
        <v>0</v>
      </c>
      <c r="H31" s="179">
        <v>12</v>
      </c>
      <c r="I31" s="189">
        <v>0</v>
      </c>
      <c r="J31" s="179">
        <v>12</v>
      </c>
      <c r="K31" s="176">
        <v>0</v>
      </c>
      <c r="L31" s="176">
        <v>0</v>
      </c>
      <c r="M31" s="183">
        <v>0</v>
      </c>
      <c r="N31" s="176">
        <v>0</v>
      </c>
    </row>
    <row r="32" spans="1:14">
      <c r="A32" s="16"/>
      <c r="B32" s="12" t="s">
        <v>9</v>
      </c>
      <c r="C32" s="67"/>
      <c r="D32" s="15"/>
      <c r="E32" s="68">
        <v>5</v>
      </c>
      <c r="F32" s="174">
        <v>16</v>
      </c>
      <c r="G32" s="189">
        <v>0</v>
      </c>
      <c r="H32" s="179">
        <v>16</v>
      </c>
      <c r="I32" s="189">
        <v>0</v>
      </c>
      <c r="J32" s="179">
        <v>16</v>
      </c>
      <c r="K32" s="176">
        <v>0</v>
      </c>
      <c r="L32" s="176">
        <v>0</v>
      </c>
      <c r="M32" s="183">
        <v>0</v>
      </c>
      <c r="N32" s="176">
        <v>0</v>
      </c>
    </row>
    <row r="33" spans="1:14">
      <c r="A33" s="16"/>
      <c r="B33" s="12"/>
      <c r="C33" s="12"/>
      <c r="D33" s="15"/>
      <c r="E33" s="68">
        <v>4</v>
      </c>
      <c r="F33" s="174">
        <v>7</v>
      </c>
      <c r="G33" s="189">
        <v>0</v>
      </c>
      <c r="H33" s="179">
        <v>7</v>
      </c>
      <c r="I33" s="189">
        <v>0</v>
      </c>
      <c r="J33" s="179">
        <v>7</v>
      </c>
      <c r="K33" s="176">
        <v>0</v>
      </c>
      <c r="L33" s="176">
        <v>0</v>
      </c>
      <c r="M33" s="183">
        <v>0</v>
      </c>
      <c r="N33" s="176">
        <v>0</v>
      </c>
    </row>
    <row r="34" spans="1:14">
      <c r="A34" s="16"/>
      <c r="B34" s="12"/>
      <c r="C34" s="12" t="s">
        <v>1</v>
      </c>
      <c r="D34" s="15"/>
      <c r="E34" s="68">
        <v>3</v>
      </c>
      <c r="F34" s="189">
        <v>0</v>
      </c>
      <c r="G34" s="174">
        <v>7</v>
      </c>
      <c r="H34" s="179">
        <v>7</v>
      </c>
      <c r="I34" s="189">
        <v>0</v>
      </c>
      <c r="J34" s="179">
        <v>7</v>
      </c>
      <c r="K34" s="176">
        <v>0</v>
      </c>
      <c r="L34" s="176">
        <v>0</v>
      </c>
      <c r="M34" s="183">
        <v>0</v>
      </c>
      <c r="N34" s="176">
        <v>0</v>
      </c>
    </row>
    <row r="35" spans="1:14">
      <c r="A35" s="16"/>
      <c r="B35" s="12"/>
      <c r="C35" s="12"/>
      <c r="D35" s="15"/>
      <c r="E35" s="68">
        <v>2</v>
      </c>
      <c r="F35" s="189">
        <v>0</v>
      </c>
      <c r="G35" s="174">
        <v>0</v>
      </c>
      <c r="H35" s="179">
        <v>0</v>
      </c>
      <c r="I35" s="189">
        <v>0</v>
      </c>
      <c r="J35" s="179">
        <v>0</v>
      </c>
      <c r="K35" s="176">
        <v>0</v>
      </c>
      <c r="L35" s="176">
        <v>0</v>
      </c>
      <c r="M35" s="183">
        <v>0</v>
      </c>
      <c r="N35" s="176">
        <v>0</v>
      </c>
    </row>
    <row r="36" spans="1:14">
      <c r="A36" s="16"/>
      <c r="B36" s="14"/>
      <c r="C36" s="14"/>
      <c r="D36" s="15"/>
      <c r="E36" s="67">
        <v>1</v>
      </c>
      <c r="F36" s="189">
        <v>0</v>
      </c>
      <c r="G36" s="174">
        <v>4</v>
      </c>
      <c r="H36" s="179">
        <v>4</v>
      </c>
      <c r="I36" s="189">
        <v>16</v>
      </c>
      <c r="J36" s="179">
        <v>20</v>
      </c>
      <c r="K36" s="176">
        <v>0</v>
      </c>
      <c r="L36" s="176">
        <v>0</v>
      </c>
      <c r="M36" s="183">
        <v>0</v>
      </c>
      <c r="N36" s="176">
        <v>0</v>
      </c>
    </row>
    <row r="37" spans="1:14" ht="12.75" customHeight="1">
      <c r="A37" s="16"/>
      <c r="B37" s="314" t="s">
        <v>19</v>
      </c>
      <c r="C37" s="315"/>
      <c r="D37" s="315"/>
      <c r="E37" s="315"/>
      <c r="F37" s="182">
        <v>326</v>
      </c>
      <c r="G37" s="179">
        <v>11</v>
      </c>
      <c r="H37" s="184">
        <v>337</v>
      </c>
      <c r="I37" s="185">
        <v>16</v>
      </c>
      <c r="J37" s="181">
        <v>353</v>
      </c>
      <c r="K37" s="182">
        <v>53</v>
      </c>
      <c r="L37" s="179">
        <v>9</v>
      </c>
      <c r="M37" s="181">
        <v>62</v>
      </c>
      <c r="N37" s="182">
        <v>12</v>
      </c>
    </row>
    <row r="38" spans="1:14">
      <c r="A38" s="16"/>
      <c r="B38" s="67"/>
      <c r="C38" s="67"/>
      <c r="D38" s="19"/>
      <c r="E38" s="65">
        <v>13</v>
      </c>
      <c r="F38" s="189">
        <v>1</v>
      </c>
      <c r="G38" s="189">
        <v>0</v>
      </c>
      <c r="H38" s="179">
        <v>1</v>
      </c>
      <c r="I38" s="189">
        <v>0</v>
      </c>
      <c r="J38" s="179">
        <v>1</v>
      </c>
      <c r="K38" s="175">
        <v>0</v>
      </c>
      <c r="L38" s="176">
        <v>0</v>
      </c>
      <c r="M38" s="183">
        <v>0</v>
      </c>
      <c r="N38" s="17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5">
        <v>12</v>
      </c>
      <c r="F39" s="189">
        <v>1</v>
      </c>
      <c r="G39" s="189">
        <v>0</v>
      </c>
      <c r="H39" s="179">
        <v>1</v>
      </c>
      <c r="I39" s="189">
        <v>0</v>
      </c>
      <c r="J39" s="179">
        <v>1</v>
      </c>
      <c r="K39" s="175">
        <v>0</v>
      </c>
      <c r="L39" s="176">
        <v>0</v>
      </c>
      <c r="M39" s="183">
        <v>0</v>
      </c>
      <c r="N39" s="175">
        <v>0</v>
      </c>
    </row>
    <row r="40" spans="1:14">
      <c r="A40" s="16"/>
      <c r="B40" s="12" t="s">
        <v>10</v>
      </c>
      <c r="C40" s="12"/>
      <c r="D40" s="15" t="s">
        <v>10</v>
      </c>
      <c r="E40" s="65">
        <v>11</v>
      </c>
      <c r="F40" s="189">
        <v>0</v>
      </c>
      <c r="G40" s="189">
        <v>0</v>
      </c>
      <c r="H40" s="179">
        <v>0</v>
      </c>
      <c r="I40" s="189">
        <v>0</v>
      </c>
      <c r="J40" s="179">
        <v>0</v>
      </c>
      <c r="K40" s="175">
        <v>0</v>
      </c>
      <c r="L40" s="175">
        <v>0</v>
      </c>
      <c r="M40" s="183">
        <v>0</v>
      </c>
      <c r="N40" s="175">
        <v>0</v>
      </c>
    </row>
    <row r="41" spans="1:14">
      <c r="A41" s="16"/>
      <c r="B41" s="12" t="s">
        <v>11</v>
      </c>
      <c r="C41" s="67"/>
      <c r="D41" s="15" t="s">
        <v>2</v>
      </c>
      <c r="E41" s="65">
        <v>10</v>
      </c>
      <c r="F41" s="189">
        <v>0</v>
      </c>
      <c r="G41" s="189">
        <v>0</v>
      </c>
      <c r="H41" s="179">
        <v>0</v>
      </c>
      <c r="I41" s="189">
        <v>0</v>
      </c>
      <c r="J41" s="179">
        <v>0</v>
      </c>
      <c r="K41" s="175">
        <v>0</v>
      </c>
      <c r="L41" s="175">
        <v>0</v>
      </c>
      <c r="M41" s="183">
        <v>0</v>
      </c>
      <c r="N41" s="175">
        <v>0</v>
      </c>
    </row>
    <row r="42" spans="1:14">
      <c r="A42" s="16"/>
      <c r="B42" s="12" t="s">
        <v>4</v>
      </c>
      <c r="C42" s="12"/>
      <c r="D42" s="15" t="s">
        <v>27</v>
      </c>
      <c r="E42" s="65">
        <v>9</v>
      </c>
      <c r="F42" s="189">
        <v>0</v>
      </c>
      <c r="G42" s="189">
        <v>0</v>
      </c>
      <c r="H42" s="179">
        <v>0</v>
      </c>
      <c r="I42" s="189">
        <v>0</v>
      </c>
      <c r="J42" s="179">
        <v>0</v>
      </c>
      <c r="K42" s="175">
        <v>0</v>
      </c>
      <c r="L42" s="175">
        <v>0</v>
      </c>
      <c r="M42" s="183">
        <v>0</v>
      </c>
      <c r="N42" s="17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5">
        <v>8</v>
      </c>
      <c r="F43" s="189">
        <v>0</v>
      </c>
      <c r="G43" s="189">
        <v>0</v>
      </c>
      <c r="H43" s="179">
        <v>0</v>
      </c>
      <c r="I43" s="189">
        <v>0</v>
      </c>
      <c r="J43" s="179">
        <v>0</v>
      </c>
      <c r="K43" s="175">
        <v>0</v>
      </c>
      <c r="L43" s="175">
        <v>0</v>
      </c>
      <c r="M43" s="183">
        <v>0</v>
      </c>
      <c r="N43" s="175">
        <v>0</v>
      </c>
    </row>
    <row r="44" spans="1:14">
      <c r="A44" s="16"/>
      <c r="B44" s="12" t="s">
        <v>4</v>
      </c>
      <c r="C44" s="12"/>
      <c r="D44" s="15" t="s">
        <v>26</v>
      </c>
      <c r="E44" s="65">
        <v>7</v>
      </c>
      <c r="F44" s="189">
        <v>0</v>
      </c>
      <c r="G44" s="189">
        <v>0</v>
      </c>
      <c r="H44" s="179">
        <v>0</v>
      </c>
      <c r="I44" s="189">
        <v>0</v>
      </c>
      <c r="J44" s="179">
        <v>0</v>
      </c>
      <c r="K44" s="175">
        <v>0</v>
      </c>
      <c r="L44" s="175">
        <v>0</v>
      </c>
      <c r="M44" s="183">
        <v>0</v>
      </c>
      <c r="N44" s="175">
        <v>0</v>
      </c>
    </row>
    <row r="45" spans="1:14">
      <c r="A45" s="16"/>
      <c r="B45" s="12" t="s">
        <v>1</v>
      </c>
      <c r="C45" s="12"/>
      <c r="D45" s="15" t="s">
        <v>22</v>
      </c>
      <c r="E45" s="65">
        <v>6</v>
      </c>
      <c r="F45" s="189">
        <v>0</v>
      </c>
      <c r="G45" s="189">
        <v>0</v>
      </c>
      <c r="H45" s="179">
        <v>0</v>
      </c>
      <c r="I45" s="189">
        <v>0</v>
      </c>
      <c r="J45" s="179">
        <v>0</v>
      </c>
      <c r="K45" s="175">
        <v>0</v>
      </c>
      <c r="L45" s="175">
        <v>0</v>
      </c>
      <c r="M45" s="183">
        <v>0</v>
      </c>
      <c r="N45" s="175">
        <v>0</v>
      </c>
    </row>
    <row r="46" spans="1:14">
      <c r="A46" s="16"/>
      <c r="B46" s="12" t="s">
        <v>12</v>
      </c>
      <c r="C46" s="67"/>
      <c r="D46" s="15" t="s">
        <v>2</v>
      </c>
      <c r="E46" s="65">
        <v>5</v>
      </c>
      <c r="F46" s="189">
        <v>0</v>
      </c>
      <c r="G46" s="189">
        <v>0</v>
      </c>
      <c r="H46" s="179">
        <v>0</v>
      </c>
      <c r="I46" s="189">
        <v>0</v>
      </c>
      <c r="J46" s="179">
        <v>0</v>
      </c>
      <c r="K46" s="175">
        <v>0</v>
      </c>
      <c r="L46" s="175">
        <v>0</v>
      </c>
      <c r="M46" s="183">
        <v>0</v>
      </c>
      <c r="N46" s="175">
        <v>0</v>
      </c>
    </row>
    <row r="47" spans="1:14">
      <c r="A47" s="16"/>
      <c r="B47" s="12"/>
      <c r="C47" s="12"/>
      <c r="D47" s="15" t="s">
        <v>7</v>
      </c>
      <c r="E47" s="65">
        <v>4</v>
      </c>
      <c r="F47" s="189">
        <v>0</v>
      </c>
      <c r="G47" s="189">
        <v>0</v>
      </c>
      <c r="H47" s="179">
        <v>0</v>
      </c>
      <c r="I47" s="189">
        <v>0</v>
      </c>
      <c r="J47" s="179">
        <v>0</v>
      </c>
      <c r="K47" s="175">
        <v>0</v>
      </c>
      <c r="L47" s="175">
        <v>0</v>
      </c>
      <c r="M47" s="183">
        <v>0</v>
      </c>
      <c r="N47" s="175">
        <v>0</v>
      </c>
    </row>
    <row r="48" spans="1:14">
      <c r="A48" s="16"/>
      <c r="B48" s="12"/>
      <c r="C48" s="12" t="s">
        <v>1</v>
      </c>
      <c r="D48" s="15" t="s">
        <v>1</v>
      </c>
      <c r="E48" s="65">
        <v>3</v>
      </c>
      <c r="F48" s="189">
        <v>0</v>
      </c>
      <c r="G48" s="189">
        <v>0</v>
      </c>
      <c r="H48" s="179">
        <v>0</v>
      </c>
      <c r="I48" s="189">
        <v>0</v>
      </c>
      <c r="J48" s="179">
        <v>0</v>
      </c>
      <c r="K48" s="175">
        <v>0</v>
      </c>
      <c r="L48" s="175">
        <v>0</v>
      </c>
      <c r="M48" s="183">
        <v>0</v>
      </c>
      <c r="N48" s="175">
        <v>0</v>
      </c>
    </row>
    <row r="49" spans="1:14">
      <c r="A49" s="16"/>
      <c r="B49" s="12"/>
      <c r="C49" s="12"/>
      <c r="D49" s="15" t="s">
        <v>3</v>
      </c>
      <c r="E49" s="65">
        <v>2</v>
      </c>
      <c r="F49" s="189">
        <v>0</v>
      </c>
      <c r="G49" s="189">
        <v>0</v>
      </c>
      <c r="H49" s="179">
        <v>0</v>
      </c>
      <c r="I49" s="189">
        <v>0</v>
      </c>
      <c r="J49" s="179">
        <v>0</v>
      </c>
      <c r="K49" s="175">
        <v>0</v>
      </c>
      <c r="L49" s="175">
        <v>0</v>
      </c>
      <c r="M49" s="183">
        <v>0</v>
      </c>
      <c r="N49" s="175">
        <v>0</v>
      </c>
    </row>
    <row r="50" spans="1:14">
      <c r="A50" s="16"/>
      <c r="B50" s="14"/>
      <c r="C50" s="15"/>
      <c r="D50" s="14"/>
      <c r="E50" s="67">
        <v>1</v>
      </c>
      <c r="F50" s="177">
        <v>0</v>
      </c>
      <c r="G50" s="177">
        <v>0</v>
      </c>
      <c r="H50" s="186">
        <v>0</v>
      </c>
      <c r="I50" s="177">
        <v>0</v>
      </c>
      <c r="J50" s="186">
        <v>0</v>
      </c>
      <c r="K50" s="175">
        <v>0</v>
      </c>
      <c r="L50" s="175">
        <v>0</v>
      </c>
      <c r="M50" s="187">
        <v>0</v>
      </c>
      <c r="N50" s="175">
        <v>0</v>
      </c>
    </row>
    <row r="51" spans="1:14" ht="12.75" customHeight="1">
      <c r="A51" s="61"/>
      <c r="B51" s="317" t="s">
        <v>20</v>
      </c>
      <c r="C51" s="317"/>
      <c r="D51" s="317"/>
      <c r="E51" s="317"/>
      <c r="F51" s="179">
        <v>2</v>
      </c>
      <c r="G51" s="179">
        <v>0</v>
      </c>
      <c r="H51" s="179">
        <v>2</v>
      </c>
      <c r="I51" s="179">
        <v>0</v>
      </c>
      <c r="J51" s="179">
        <v>2</v>
      </c>
      <c r="K51" s="179">
        <v>0</v>
      </c>
      <c r="L51" s="179">
        <v>0</v>
      </c>
      <c r="M51" s="179">
        <v>0</v>
      </c>
      <c r="N51" s="179">
        <v>0</v>
      </c>
    </row>
    <row r="52" spans="1:14">
      <c r="A52" s="61"/>
      <c r="B52" s="314" t="s">
        <v>37</v>
      </c>
      <c r="C52" s="315"/>
      <c r="D52" s="315"/>
      <c r="E52" s="316"/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L52" s="189">
        <v>0</v>
      </c>
      <c r="M52" s="189">
        <v>0</v>
      </c>
      <c r="N52" s="189">
        <v>0</v>
      </c>
    </row>
    <row r="53" spans="1:14" ht="12.75" customHeight="1">
      <c r="A53" s="61"/>
      <c r="B53" s="312" t="s">
        <v>40</v>
      </c>
      <c r="C53" s="312"/>
      <c r="D53" s="312"/>
      <c r="E53" s="312"/>
      <c r="F53" s="188">
        <v>513</v>
      </c>
      <c r="G53" s="188">
        <v>17</v>
      </c>
      <c r="H53" s="188">
        <v>530</v>
      </c>
      <c r="I53" s="188">
        <v>28</v>
      </c>
      <c r="J53" s="188">
        <v>558</v>
      </c>
      <c r="K53" s="188">
        <v>93</v>
      </c>
      <c r="L53" s="188">
        <v>13</v>
      </c>
      <c r="M53" s="188">
        <v>106</v>
      </c>
      <c r="N53" s="188">
        <v>17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2016-09-23T14:26:18Z</cp:lastPrinted>
  <dcterms:created xsi:type="dcterms:W3CDTF">2010-01-11T15:46:31Z</dcterms:created>
  <dcterms:modified xsi:type="dcterms:W3CDTF">2018-09-21T13:56:59Z</dcterms:modified>
</cp:coreProperties>
</file>