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180" windowWidth="19380" windowHeight="9510" tabRatio="911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/>
</workbook>
</file>

<file path=xl/calcChain.xml><?xml version="1.0" encoding="utf-8"?>
<calcChain xmlns="http://schemas.openxmlformats.org/spreadsheetml/2006/main">
  <c r="N24" i="31" l="1"/>
  <c r="L24" i="31"/>
  <c r="K24" i="31"/>
  <c r="I24" i="31"/>
  <c r="G24" i="31"/>
  <c r="F24" i="31"/>
  <c r="N10" i="31"/>
  <c r="L10" i="31"/>
  <c r="K10" i="31"/>
  <c r="I10" i="31"/>
  <c r="G10" i="31"/>
  <c r="F10" i="31"/>
  <c r="H10" i="33" l="1"/>
  <c r="J10" i="33" s="1"/>
  <c r="H11" i="33"/>
  <c r="J11" i="33" s="1"/>
  <c r="H12" i="33"/>
  <c r="J12" i="33" s="1"/>
  <c r="H13" i="33"/>
  <c r="J13" i="33" s="1"/>
  <c r="H14" i="33"/>
  <c r="J14" i="33" s="1"/>
  <c r="H15" i="33"/>
  <c r="J15" i="33" s="1"/>
  <c r="H16" i="33"/>
  <c r="J16" i="33" s="1"/>
  <c r="H17" i="33"/>
  <c r="J17" i="33" s="1"/>
  <c r="H18" i="33"/>
  <c r="J18" i="33" s="1"/>
  <c r="H19" i="33"/>
  <c r="J19" i="33" s="1"/>
  <c r="H20" i="33"/>
  <c r="J20" i="33" s="1"/>
  <c r="H21" i="33"/>
  <c r="J21" i="33" s="1"/>
  <c r="H22" i="33"/>
  <c r="J22" i="33" s="1"/>
  <c r="N51" i="56" l="1"/>
  <c r="L51" i="56"/>
  <c r="K51" i="56"/>
  <c r="I51" i="56"/>
  <c r="G51" i="56"/>
  <c r="F51" i="56"/>
  <c r="M50" i="56"/>
  <c r="H50" i="56"/>
  <c r="J50" i="56" s="1"/>
  <c r="M49" i="56"/>
  <c r="H49" i="56"/>
  <c r="J49" i="56" s="1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H38" i="56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H32" i="56"/>
  <c r="J32" i="56" s="1"/>
  <c r="M31" i="56"/>
  <c r="H31" i="56"/>
  <c r="J31" i="56" s="1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H24" i="56"/>
  <c r="N23" i="56"/>
  <c r="L23" i="56"/>
  <c r="K23" i="56"/>
  <c r="I23" i="56"/>
  <c r="G23" i="56"/>
  <c r="F23" i="56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H18" i="56"/>
  <c r="J18" i="56" s="1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H13" i="56"/>
  <c r="J13" i="56" s="1"/>
  <c r="M12" i="56"/>
  <c r="H12" i="56"/>
  <c r="J12" i="56" s="1"/>
  <c r="M11" i="56"/>
  <c r="H11" i="56"/>
  <c r="J11" i="56" s="1"/>
  <c r="M10" i="56"/>
  <c r="H10" i="56"/>
  <c r="N51" i="55"/>
  <c r="L51" i="55"/>
  <c r="K51" i="55"/>
  <c r="I51" i="55"/>
  <c r="G51" i="55"/>
  <c r="F51" i="55"/>
  <c r="M50" i="55"/>
  <c r="H50" i="55"/>
  <c r="J50" i="55" s="1"/>
  <c r="M49" i="55"/>
  <c r="H49" i="55"/>
  <c r="J49" i="55" s="1"/>
  <c r="M48" i="55"/>
  <c r="H48" i="55"/>
  <c r="J48" i="55" s="1"/>
  <c r="M47" i="55"/>
  <c r="H47" i="55"/>
  <c r="J47" i="55" s="1"/>
  <c r="M46" i="55"/>
  <c r="H46" i="55"/>
  <c r="J46" i="55" s="1"/>
  <c r="M45" i="55"/>
  <c r="H45" i="55"/>
  <c r="J45" i="55" s="1"/>
  <c r="M44" i="55"/>
  <c r="H44" i="55"/>
  <c r="J44" i="55" s="1"/>
  <c r="M43" i="55"/>
  <c r="H43" i="55"/>
  <c r="J43" i="55" s="1"/>
  <c r="M42" i="55"/>
  <c r="H42" i="55"/>
  <c r="J42" i="55" s="1"/>
  <c r="M41" i="55"/>
  <c r="H41" i="55"/>
  <c r="J41" i="55" s="1"/>
  <c r="M40" i="55"/>
  <c r="H40" i="55"/>
  <c r="J40" i="55" s="1"/>
  <c r="M39" i="55"/>
  <c r="H39" i="55"/>
  <c r="J39" i="55" s="1"/>
  <c r="M38" i="55"/>
  <c r="H38" i="55"/>
  <c r="N37" i="55"/>
  <c r="L37" i="55"/>
  <c r="K37" i="55"/>
  <c r="I37" i="55"/>
  <c r="G37" i="55"/>
  <c r="F37" i="55"/>
  <c r="M36" i="55"/>
  <c r="H36" i="55"/>
  <c r="J36" i="55" s="1"/>
  <c r="M35" i="55"/>
  <c r="H35" i="55"/>
  <c r="J35" i="55" s="1"/>
  <c r="M34" i="55"/>
  <c r="H34" i="55"/>
  <c r="J34" i="55" s="1"/>
  <c r="M33" i="55"/>
  <c r="H33" i="55"/>
  <c r="J33" i="55" s="1"/>
  <c r="M32" i="55"/>
  <c r="H32" i="55"/>
  <c r="J32" i="55" s="1"/>
  <c r="M31" i="55"/>
  <c r="H31" i="55"/>
  <c r="J31" i="55" s="1"/>
  <c r="M30" i="55"/>
  <c r="H30" i="55"/>
  <c r="J30" i="55" s="1"/>
  <c r="M29" i="55"/>
  <c r="H29" i="55"/>
  <c r="J29" i="55" s="1"/>
  <c r="M28" i="55"/>
  <c r="H28" i="55"/>
  <c r="J28" i="55" s="1"/>
  <c r="M27" i="55"/>
  <c r="H27" i="55"/>
  <c r="J27" i="55" s="1"/>
  <c r="M26" i="55"/>
  <c r="H26" i="55"/>
  <c r="J26" i="55" s="1"/>
  <c r="M25" i="55"/>
  <c r="H25" i="55"/>
  <c r="J25" i="55" s="1"/>
  <c r="M24" i="55"/>
  <c r="H24" i="55"/>
  <c r="N23" i="55"/>
  <c r="L23" i="55"/>
  <c r="K23" i="55"/>
  <c r="I23" i="55"/>
  <c r="G23" i="55"/>
  <c r="F23" i="55"/>
  <c r="M22" i="55"/>
  <c r="H22" i="55"/>
  <c r="J22" i="55" s="1"/>
  <c r="M21" i="55"/>
  <c r="H21" i="55"/>
  <c r="J21" i="55" s="1"/>
  <c r="M20" i="55"/>
  <c r="H20" i="55"/>
  <c r="J20" i="55" s="1"/>
  <c r="M19" i="55"/>
  <c r="H19" i="55"/>
  <c r="J19" i="55" s="1"/>
  <c r="M18" i="55"/>
  <c r="H18" i="55"/>
  <c r="J18" i="55" s="1"/>
  <c r="M17" i="55"/>
  <c r="H17" i="55"/>
  <c r="J17" i="55" s="1"/>
  <c r="M16" i="55"/>
  <c r="H16" i="55"/>
  <c r="J16" i="55" s="1"/>
  <c r="M15" i="55"/>
  <c r="H15" i="55"/>
  <c r="J15" i="55" s="1"/>
  <c r="M14" i="55"/>
  <c r="H14" i="55"/>
  <c r="J14" i="55" s="1"/>
  <c r="M13" i="55"/>
  <c r="H13" i="55"/>
  <c r="J13" i="55" s="1"/>
  <c r="M12" i="55"/>
  <c r="H12" i="55"/>
  <c r="J12" i="55" s="1"/>
  <c r="M11" i="55"/>
  <c r="H11" i="55"/>
  <c r="J11" i="55" s="1"/>
  <c r="M10" i="55"/>
  <c r="H10" i="55"/>
  <c r="H37" i="56" l="1"/>
  <c r="H23" i="55"/>
  <c r="H51" i="55"/>
  <c r="M23" i="55"/>
  <c r="M51" i="55"/>
  <c r="M37" i="56"/>
  <c r="H37" i="55"/>
  <c r="H23" i="56"/>
  <c r="H51" i="56"/>
  <c r="M37" i="55"/>
  <c r="M23" i="56"/>
  <c r="M51" i="56"/>
  <c r="J10" i="56"/>
  <c r="J23" i="56" s="1"/>
  <c r="J24" i="56"/>
  <c r="J37" i="56" s="1"/>
  <c r="J38" i="56"/>
  <c r="J51" i="56" s="1"/>
  <c r="J10" i="55"/>
  <c r="J23" i="55" s="1"/>
  <c r="J24" i="55"/>
  <c r="J37" i="55" s="1"/>
  <c r="J38" i="55"/>
  <c r="J51" i="55" s="1"/>
  <c r="N51" i="53" l="1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H48" i="53"/>
  <c r="J48" i="53" s="1"/>
  <c r="M47" i="53"/>
  <c r="H47" i="53"/>
  <c r="J47" i="53" s="1"/>
  <c r="M46" i="53"/>
  <c r="H46" i="53"/>
  <c r="J46" i="53" s="1"/>
  <c r="M45" i="53"/>
  <c r="H45" i="53"/>
  <c r="J45" i="53" s="1"/>
  <c r="M44" i="53"/>
  <c r="H44" i="53"/>
  <c r="J44" i="53" s="1"/>
  <c r="M43" i="53"/>
  <c r="H43" i="53"/>
  <c r="J43" i="53" s="1"/>
  <c r="M42" i="53"/>
  <c r="H42" i="53"/>
  <c r="J42" i="53" s="1"/>
  <c r="M41" i="53"/>
  <c r="H41" i="53"/>
  <c r="J41" i="53" s="1"/>
  <c r="M40" i="53"/>
  <c r="H40" i="53"/>
  <c r="J40" i="53" s="1"/>
  <c r="M39" i="53"/>
  <c r="H39" i="53"/>
  <c r="J39" i="53" s="1"/>
  <c r="M38" i="53"/>
  <c r="H38" i="53"/>
  <c r="N37" i="53"/>
  <c r="L37" i="53"/>
  <c r="K37" i="53"/>
  <c r="I37" i="53"/>
  <c r="G37" i="53"/>
  <c r="F37" i="53"/>
  <c r="M36" i="53"/>
  <c r="H36" i="53"/>
  <c r="J36" i="53" s="1"/>
  <c r="M35" i="53"/>
  <c r="J35" i="53"/>
  <c r="H35" i="53"/>
  <c r="M34" i="53"/>
  <c r="H34" i="53"/>
  <c r="J34" i="53" s="1"/>
  <c r="M33" i="53"/>
  <c r="H33" i="53"/>
  <c r="J33" i="53" s="1"/>
  <c r="M32" i="53"/>
  <c r="H32" i="53"/>
  <c r="J32" i="53" s="1"/>
  <c r="M31" i="53"/>
  <c r="H31" i="53"/>
  <c r="J31" i="53" s="1"/>
  <c r="M30" i="53"/>
  <c r="H30" i="53"/>
  <c r="J30" i="53" s="1"/>
  <c r="M29" i="53"/>
  <c r="H29" i="53"/>
  <c r="J29" i="53" s="1"/>
  <c r="M28" i="53"/>
  <c r="H28" i="53"/>
  <c r="J28" i="53" s="1"/>
  <c r="M27" i="53"/>
  <c r="H27" i="53"/>
  <c r="J27" i="53" s="1"/>
  <c r="M26" i="53"/>
  <c r="H26" i="53"/>
  <c r="J26" i="53" s="1"/>
  <c r="M25" i="53"/>
  <c r="H25" i="53"/>
  <c r="J25" i="53" s="1"/>
  <c r="M24" i="53"/>
  <c r="H24" i="53"/>
  <c r="N23" i="53"/>
  <c r="N53" i="53" s="1"/>
  <c r="L23" i="53"/>
  <c r="K23" i="53"/>
  <c r="K53" i="53" s="1"/>
  <c r="I23" i="53"/>
  <c r="G23" i="53"/>
  <c r="F23" i="53"/>
  <c r="M22" i="53"/>
  <c r="H22" i="53"/>
  <c r="J22" i="53" s="1"/>
  <c r="M21" i="53"/>
  <c r="H21" i="53"/>
  <c r="J21" i="53" s="1"/>
  <c r="M20" i="53"/>
  <c r="H20" i="53"/>
  <c r="J20" i="53" s="1"/>
  <c r="M19" i="53"/>
  <c r="H19" i="53"/>
  <c r="J19" i="53" s="1"/>
  <c r="M18" i="53"/>
  <c r="H18" i="53"/>
  <c r="J18" i="53" s="1"/>
  <c r="M17" i="53"/>
  <c r="H17" i="53"/>
  <c r="J17" i="53" s="1"/>
  <c r="M16" i="53"/>
  <c r="H16" i="53"/>
  <c r="J16" i="53" s="1"/>
  <c r="M15" i="53"/>
  <c r="H15" i="53"/>
  <c r="J15" i="53" s="1"/>
  <c r="M14" i="53"/>
  <c r="H14" i="53"/>
  <c r="J14" i="53" s="1"/>
  <c r="M13" i="53"/>
  <c r="H13" i="53"/>
  <c r="J13" i="53" s="1"/>
  <c r="M12" i="53"/>
  <c r="H12" i="53"/>
  <c r="J12" i="53" s="1"/>
  <c r="M11" i="53"/>
  <c r="H11" i="53"/>
  <c r="J11" i="53" s="1"/>
  <c r="M10" i="53"/>
  <c r="H10" i="53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H47" i="51"/>
  <c r="J47" i="51" s="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H40" i="51"/>
  <c r="J40" i="51" s="1"/>
  <c r="M39" i="51"/>
  <c r="H39" i="51"/>
  <c r="J39" i="51" s="1"/>
  <c r="M38" i="51"/>
  <c r="H38" i="5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J27" i="51" s="1"/>
  <c r="M26" i="51"/>
  <c r="H26" i="51"/>
  <c r="J26" i="51" s="1"/>
  <c r="M25" i="51"/>
  <c r="H25" i="51"/>
  <c r="J25" i="51" s="1"/>
  <c r="M24" i="51"/>
  <c r="H24" i="51"/>
  <c r="N23" i="51"/>
  <c r="L23" i="51"/>
  <c r="K23" i="51"/>
  <c r="I23" i="51"/>
  <c r="I53" i="51" s="1"/>
  <c r="G23" i="51"/>
  <c r="F23" i="5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H48" i="50"/>
  <c r="J48" i="50" s="1"/>
  <c r="M47" i="50"/>
  <c r="H47" i="50"/>
  <c r="J47" i="50" s="1"/>
  <c r="M46" i="50"/>
  <c r="H46" i="50"/>
  <c r="J46" i="50" s="1"/>
  <c r="M45" i="50"/>
  <c r="J45" i="50"/>
  <c r="H45" i="50"/>
  <c r="M44" i="50"/>
  <c r="H44" i="50"/>
  <c r="J44" i="50" s="1"/>
  <c r="M43" i="50"/>
  <c r="H43" i="50"/>
  <c r="J43" i="50" s="1"/>
  <c r="M42" i="50"/>
  <c r="H42" i="50"/>
  <c r="J42" i="50" s="1"/>
  <c r="M41" i="50"/>
  <c r="H41" i="50"/>
  <c r="J41" i="50" s="1"/>
  <c r="M40" i="50"/>
  <c r="H40" i="50"/>
  <c r="J40" i="50" s="1"/>
  <c r="M39" i="50"/>
  <c r="H39" i="50"/>
  <c r="J39" i="50" s="1"/>
  <c r="M38" i="50"/>
  <c r="H38" i="50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H34" i="50"/>
  <c r="J34" i="50" s="1"/>
  <c r="M33" i="50"/>
  <c r="H33" i="50"/>
  <c r="J33" i="50" s="1"/>
  <c r="M32" i="50"/>
  <c r="H32" i="50"/>
  <c r="J32" i="50" s="1"/>
  <c r="M31" i="50"/>
  <c r="H31" i="50"/>
  <c r="J31" i="50" s="1"/>
  <c r="M30" i="50"/>
  <c r="H30" i="50"/>
  <c r="J30" i="50" s="1"/>
  <c r="M29" i="50"/>
  <c r="H29" i="50"/>
  <c r="J29" i="50" s="1"/>
  <c r="M28" i="50"/>
  <c r="H28" i="50"/>
  <c r="J28" i="50" s="1"/>
  <c r="M27" i="50"/>
  <c r="H27" i="50"/>
  <c r="J27" i="50" s="1"/>
  <c r="M26" i="50"/>
  <c r="H26" i="50"/>
  <c r="J26" i="50" s="1"/>
  <c r="M25" i="50"/>
  <c r="H25" i="50"/>
  <c r="J25" i="50" s="1"/>
  <c r="M24" i="50"/>
  <c r="H24" i="50"/>
  <c r="N23" i="50"/>
  <c r="L23" i="50"/>
  <c r="K23" i="50"/>
  <c r="I23" i="50"/>
  <c r="G23" i="50"/>
  <c r="G53" i="50" s="1"/>
  <c r="F23" i="50"/>
  <c r="M22" i="50"/>
  <c r="H22" i="50"/>
  <c r="J22" i="50" s="1"/>
  <c r="M21" i="50"/>
  <c r="H21" i="50"/>
  <c r="J21" i="50" s="1"/>
  <c r="M20" i="50"/>
  <c r="H20" i="50"/>
  <c r="J20" i="50" s="1"/>
  <c r="M19" i="50"/>
  <c r="H19" i="50"/>
  <c r="J19" i="50" s="1"/>
  <c r="M18" i="50"/>
  <c r="H18" i="50"/>
  <c r="J18" i="50" s="1"/>
  <c r="M17" i="50"/>
  <c r="H17" i="50"/>
  <c r="J17" i="50" s="1"/>
  <c r="M16" i="50"/>
  <c r="H16" i="50"/>
  <c r="J16" i="50" s="1"/>
  <c r="M15" i="50"/>
  <c r="H15" i="50"/>
  <c r="J15" i="50" s="1"/>
  <c r="M14" i="50"/>
  <c r="H14" i="50"/>
  <c r="J14" i="50" s="1"/>
  <c r="M13" i="50"/>
  <c r="H13" i="50"/>
  <c r="J13" i="50" s="1"/>
  <c r="M12" i="50"/>
  <c r="H12" i="50"/>
  <c r="J12" i="50" s="1"/>
  <c r="M11" i="50"/>
  <c r="H11" i="50"/>
  <c r="J11" i="50" s="1"/>
  <c r="M10" i="50"/>
  <c r="H10" i="50"/>
  <c r="N51" i="49"/>
  <c r="L51" i="49"/>
  <c r="K51" i="49"/>
  <c r="I51" i="49"/>
  <c r="G51" i="49"/>
  <c r="F51" i="49"/>
  <c r="M50" i="49"/>
  <c r="H50" i="49"/>
  <c r="J50" i="49" s="1"/>
  <c r="M49" i="49"/>
  <c r="H49" i="49"/>
  <c r="J49" i="49" s="1"/>
  <c r="M48" i="49"/>
  <c r="H48" i="49"/>
  <c r="J48" i="49" s="1"/>
  <c r="M47" i="49"/>
  <c r="H47" i="49"/>
  <c r="J47" i="49" s="1"/>
  <c r="M46" i="49"/>
  <c r="H46" i="49"/>
  <c r="J46" i="49" s="1"/>
  <c r="M45" i="49"/>
  <c r="H45" i="49"/>
  <c r="J45" i="49" s="1"/>
  <c r="M44" i="49"/>
  <c r="H44" i="49"/>
  <c r="J44" i="49" s="1"/>
  <c r="M43" i="49"/>
  <c r="H43" i="49"/>
  <c r="J43" i="49" s="1"/>
  <c r="M42" i="49"/>
  <c r="H42" i="49"/>
  <c r="J42" i="49" s="1"/>
  <c r="M41" i="49"/>
  <c r="H41" i="49"/>
  <c r="J41" i="49" s="1"/>
  <c r="M40" i="49"/>
  <c r="H40" i="49"/>
  <c r="J40" i="49" s="1"/>
  <c r="M39" i="49"/>
  <c r="H39" i="49"/>
  <c r="J39" i="49" s="1"/>
  <c r="M38" i="49"/>
  <c r="H38" i="49"/>
  <c r="N37" i="49"/>
  <c r="L37" i="49"/>
  <c r="K37" i="49"/>
  <c r="I37" i="49"/>
  <c r="G37" i="49"/>
  <c r="F37" i="49"/>
  <c r="M36" i="49"/>
  <c r="H36" i="49"/>
  <c r="J36" i="49" s="1"/>
  <c r="M35" i="49"/>
  <c r="H35" i="49"/>
  <c r="J35" i="49" s="1"/>
  <c r="M34" i="49"/>
  <c r="H34" i="49"/>
  <c r="J34" i="49" s="1"/>
  <c r="M33" i="49"/>
  <c r="H33" i="49"/>
  <c r="J33" i="49" s="1"/>
  <c r="M32" i="49"/>
  <c r="H32" i="49"/>
  <c r="J32" i="49" s="1"/>
  <c r="M31" i="49"/>
  <c r="H31" i="49"/>
  <c r="J31" i="49" s="1"/>
  <c r="M30" i="49"/>
  <c r="H30" i="49"/>
  <c r="J30" i="49" s="1"/>
  <c r="M29" i="49"/>
  <c r="H29" i="49"/>
  <c r="J29" i="49" s="1"/>
  <c r="M28" i="49"/>
  <c r="H28" i="49"/>
  <c r="J28" i="49" s="1"/>
  <c r="M27" i="49"/>
  <c r="H27" i="49"/>
  <c r="J27" i="49" s="1"/>
  <c r="M26" i="49"/>
  <c r="H26" i="49"/>
  <c r="J26" i="49" s="1"/>
  <c r="M25" i="49"/>
  <c r="H25" i="49"/>
  <c r="J25" i="49" s="1"/>
  <c r="M24" i="49"/>
  <c r="H24" i="49"/>
  <c r="N23" i="49"/>
  <c r="L23" i="49"/>
  <c r="K23" i="49"/>
  <c r="I23" i="49"/>
  <c r="I53" i="49" s="1"/>
  <c r="G23" i="49"/>
  <c r="F23" i="49"/>
  <c r="M22" i="49"/>
  <c r="H22" i="49"/>
  <c r="J22" i="49" s="1"/>
  <c r="M21" i="49"/>
  <c r="H21" i="49"/>
  <c r="J21" i="49" s="1"/>
  <c r="M20" i="49"/>
  <c r="H20" i="49"/>
  <c r="J20" i="49" s="1"/>
  <c r="M19" i="49"/>
  <c r="H19" i="49"/>
  <c r="J19" i="49" s="1"/>
  <c r="M18" i="49"/>
  <c r="H18" i="49"/>
  <c r="J18" i="49" s="1"/>
  <c r="M17" i="49"/>
  <c r="H17" i="49"/>
  <c r="J17" i="49" s="1"/>
  <c r="M16" i="49"/>
  <c r="H16" i="49"/>
  <c r="J16" i="49" s="1"/>
  <c r="M15" i="49"/>
  <c r="H15" i="49"/>
  <c r="J15" i="49" s="1"/>
  <c r="M14" i="49"/>
  <c r="H14" i="49"/>
  <c r="J14" i="49" s="1"/>
  <c r="M13" i="49"/>
  <c r="H13" i="49"/>
  <c r="J13" i="49" s="1"/>
  <c r="M12" i="49"/>
  <c r="H12" i="49"/>
  <c r="J12" i="49" s="1"/>
  <c r="M11" i="49"/>
  <c r="H11" i="49"/>
  <c r="J11" i="49" s="1"/>
  <c r="M10" i="49"/>
  <c r="H10" i="49"/>
  <c r="G53" i="51" l="1"/>
  <c r="I53" i="53"/>
  <c r="G53" i="53"/>
  <c r="H37" i="51"/>
  <c r="N53" i="50"/>
  <c r="I53" i="50"/>
  <c r="H37" i="50"/>
  <c r="G53" i="49"/>
  <c r="N53" i="49"/>
  <c r="M51" i="49"/>
  <c r="N53" i="51"/>
  <c r="H37" i="53"/>
  <c r="K53" i="50"/>
  <c r="K53" i="51"/>
  <c r="F53" i="49"/>
  <c r="L53" i="49"/>
  <c r="H37" i="49"/>
  <c r="M37" i="50"/>
  <c r="M37" i="51"/>
  <c r="M37" i="53"/>
  <c r="M23" i="49"/>
  <c r="K53" i="49"/>
  <c r="M37" i="49"/>
  <c r="H23" i="50"/>
  <c r="F53" i="50"/>
  <c r="L53" i="50"/>
  <c r="H51" i="50"/>
  <c r="H23" i="51"/>
  <c r="F53" i="51"/>
  <c r="L53" i="51"/>
  <c r="H51" i="51"/>
  <c r="H23" i="53"/>
  <c r="F53" i="53"/>
  <c r="L53" i="53"/>
  <c r="H51" i="53"/>
  <c r="H23" i="49"/>
  <c r="H51" i="49"/>
  <c r="M23" i="50"/>
  <c r="M51" i="50"/>
  <c r="M23" i="51"/>
  <c r="M51" i="51"/>
  <c r="M23" i="53"/>
  <c r="M51" i="53"/>
  <c r="J10" i="53"/>
  <c r="J23" i="53" s="1"/>
  <c r="J24" i="53"/>
  <c r="J37" i="53" s="1"/>
  <c r="J38" i="53"/>
  <c r="J51" i="53" s="1"/>
  <c r="J10" i="51"/>
  <c r="J23" i="51" s="1"/>
  <c r="J24" i="51"/>
  <c r="J37" i="51" s="1"/>
  <c r="J38" i="51"/>
  <c r="J51" i="51" s="1"/>
  <c r="J10" i="50"/>
  <c r="J23" i="50" s="1"/>
  <c r="J24" i="50"/>
  <c r="J37" i="50" s="1"/>
  <c r="J38" i="50"/>
  <c r="J51" i="50" s="1"/>
  <c r="J10" i="49"/>
  <c r="J23" i="49" s="1"/>
  <c r="J24" i="49"/>
  <c r="J37" i="49" s="1"/>
  <c r="J38" i="49"/>
  <c r="J51" i="49" s="1"/>
  <c r="H53" i="53" l="1"/>
  <c r="M53" i="51"/>
  <c r="H53" i="50"/>
  <c r="J53" i="53"/>
  <c r="J53" i="49"/>
  <c r="H53" i="49"/>
  <c r="H53" i="51"/>
  <c r="M53" i="53"/>
  <c r="M53" i="50"/>
  <c r="M53" i="49"/>
  <c r="J53" i="51"/>
  <c r="J53" i="50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H41" i="48"/>
  <c r="J41" i="48" s="1"/>
  <c r="M40" i="48"/>
  <c r="H40" i="48"/>
  <c r="J40" i="48" s="1"/>
  <c r="M39" i="48"/>
  <c r="H39" i="48"/>
  <c r="J39" i="48" s="1"/>
  <c r="M38" i="48"/>
  <c r="H38" i="48"/>
  <c r="J38" i="48" s="1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H27" i="48"/>
  <c r="J27" i="48" s="1"/>
  <c r="M26" i="48"/>
  <c r="H26" i="48"/>
  <c r="J26" i="48" s="1"/>
  <c r="M25" i="48"/>
  <c r="H25" i="48"/>
  <c r="J25" i="48" s="1"/>
  <c r="M24" i="48"/>
  <c r="H24" i="48"/>
  <c r="N23" i="48"/>
  <c r="N53" i="48" s="1"/>
  <c r="L23" i="48"/>
  <c r="K23" i="48"/>
  <c r="K53" i="48" s="1"/>
  <c r="I23" i="48"/>
  <c r="G23" i="48"/>
  <c r="G53" i="48" s="1"/>
  <c r="F23" i="48"/>
  <c r="M22" i="48"/>
  <c r="H22" i="48"/>
  <c r="J22" i="48" s="1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H13" i="48"/>
  <c r="J13" i="48" s="1"/>
  <c r="M12" i="48"/>
  <c r="H12" i="48"/>
  <c r="J12" i="48" s="1"/>
  <c r="M11" i="48"/>
  <c r="H11" i="48"/>
  <c r="J11" i="48" s="1"/>
  <c r="M10" i="48"/>
  <c r="H10" i="48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H48" i="45"/>
  <c r="J48" i="45" s="1"/>
  <c r="M47" i="45"/>
  <c r="H47" i="45"/>
  <c r="J47" i="45" s="1"/>
  <c r="M46" i="45"/>
  <c r="H46" i="45"/>
  <c r="J46" i="45" s="1"/>
  <c r="M45" i="45"/>
  <c r="H45" i="45"/>
  <c r="J45" i="45" s="1"/>
  <c r="M44" i="45"/>
  <c r="H44" i="45"/>
  <c r="J44" i="45" s="1"/>
  <c r="M43" i="45"/>
  <c r="H43" i="45"/>
  <c r="J43" i="45" s="1"/>
  <c r="M42" i="45"/>
  <c r="H42" i="45"/>
  <c r="J42" i="45" s="1"/>
  <c r="M41" i="45"/>
  <c r="H41" i="45"/>
  <c r="J41" i="45" s="1"/>
  <c r="M40" i="45"/>
  <c r="H40" i="45"/>
  <c r="J40" i="45" s="1"/>
  <c r="M39" i="45"/>
  <c r="J39" i="45"/>
  <c r="H39" i="45"/>
  <c r="M38" i="45"/>
  <c r="H38" i="45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H33" i="45"/>
  <c r="J33" i="45" s="1"/>
  <c r="M32" i="45"/>
  <c r="H32" i="45"/>
  <c r="J32" i="45" s="1"/>
  <c r="M31" i="45"/>
  <c r="H31" i="45"/>
  <c r="J31" i="45" s="1"/>
  <c r="M30" i="45"/>
  <c r="H30" i="45"/>
  <c r="J30" i="45" s="1"/>
  <c r="M29" i="45"/>
  <c r="H29" i="45"/>
  <c r="J29" i="45" s="1"/>
  <c r="M28" i="45"/>
  <c r="H28" i="45"/>
  <c r="J28" i="45" s="1"/>
  <c r="M27" i="45"/>
  <c r="H27" i="45"/>
  <c r="J27" i="45" s="1"/>
  <c r="M26" i="45"/>
  <c r="H26" i="45"/>
  <c r="J26" i="45" s="1"/>
  <c r="M25" i="45"/>
  <c r="H25" i="45"/>
  <c r="J25" i="45" s="1"/>
  <c r="M24" i="45"/>
  <c r="H24" i="45"/>
  <c r="N23" i="45"/>
  <c r="L23" i="45"/>
  <c r="K23" i="45"/>
  <c r="I23" i="45"/>
  <c r="G23" i="45"/>
  <c r="F23" i="45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H18" i="45"/>
  <c r="J18" i="45" s="1"/>
  <c r="M17" i="45"/>
  <c r="H17" i="45"/>
  <c r="J17" i="45" s="1"/>
  <c r="M16" i="45"/>
  <c r="H16" i="45"/>
  <c r="J16" i="45" s="1"/>
  <c r="M15" i="45"/>
  <c r="H15" i="45"/>
  <c r="J15" i="45" s="1"/>
  <c r="M14" i="45"/>
  <c r="H14" i="45"/>
  <c r="J14" i="45" s="1"/>
  <c r="M13" i="45"/>
  <c r="H13" i="45"/>
  <c r="J13" i="45" s="1"/>
  <c r="M12" i="45"/>
  <c r="H12" i="45"/>
  <c r="J12" i="45" s="1"/>
  <c r="M11" i="45"/>
  <c r="H11" i="45"/>
  <c r="J11" i="45" s="1"/>
  <c r="M10" i="45"/>
  <c r="H10" i="45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H48" i="43"/>
  <c r="J48" i="43" s="1"/>
  <c r="M47" i="43"/>
  <c r="H47" i="43"/>
  <c r="J47" i="43" s="1"/>
  <c r="M46" i="43"/>
  <c r="H46" i="43"/>
  <c r="J46" i="43" s="1"/>
  <c r="M45" i="43"/>
  <c r="H45" i="43"/>
  <c r="J45" i="43" s="1"/>
  <c r="M44" i="43"/>
  <c r="H44" i="43"/>
  <c r="J44" i="43" s="1"/>
  <c r="M43" i="43"/>
  <c r="H43" i="43"/>
  <c r="J43" i="43" s="1"/>
  <c r="M42" i="43"/>
  <c r="H42" i="43"/>
  <c r="J42" i="43" s="1"/>
  <c r="M41" i="43"/>
  <c r="H41" i="43"/>
  <c r="J41" i="43" s="1"/>
  <c r="M40" i="43"/>
  <c r="H40" i="43"/>
  <c r="J40" i="43" s="1"/>
  <c r="M39" i="43"/>
  <c r="H39" i="43"/>
  <c r="J39" i="43" s="1"/>
  <c r="M38" i="43"/>
  <c r="H38" i="43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H30" i="43"/>
  <c r="J30" i="43" s="1"/>
  <c r="M29" i="43"/>
  <c r="H29" i="43"/>
  <c r="J29" i="43" s="1"/>
  <c r="M28" i="43"/>
  <c r="H28" i="43"/>
  <c r="J28" i="43" s="1"/>
  <c r="M27" i="43"/>
  <c r="H27" i="43"/>
  <c r="J27" i="43" s="1"/>
  <c r="M26" i="43"/>
  <c r="H26" i="43"/>
  <c r="J26" i="43" s="1"/>
  <c r="M25" i="43"/>
  <c r="H25" i="43"/>
  <c r="J25" i="43" s="1"/>
  <c r="M24" i="43"/>
  <c r="H24" i="43"/>
  <c r="N23" i="43"/>
  <c r="L23" i="43"/>
  <c r="K23" i="43"/>
  <c r="I23" i="43"/>
  <c r="G23" i="43"/>
  <c r="F23" i="43"/>
  <c r="M22" i="43"/>
  <c r="H22" i="43"/>
  <c r="J22" i="43" s="1"/>
  <c r="M21" i="43"/>
  <c r="H21" i="43"/>
  <c r="J21" i="43" s="1"/>
  <c r="M20" i="43"/>
  <c r="H20" i="43"/>
  <c r="J20" i="43" s="1"/>
  <c r="M19" i="43"/>
  <c r="H19" i="43"/>
  <c r="J19" i="43" s="1"/>
  <c r="M18" i="43"/>
  <c r="H18" i="43"/>
  <c r="J18" i="43" s="1"/>
  <c r="M17" i="43"/>
  <c r="H17" i="43"/>
  <c r="J17" i="43" s="1"/>
  <c r="M16" i="43"/>
  <c r="H16" i="43"/>
  <c r="J16" i="43" s="1"/>
  <c r="M15" i="43"/>
  <c r="H15" i="43"/>
  <c r="J15" i="43" s="1"/>
  <c r="M14" i="43"/>
  <c r="H14" i="43"/>
  <c r="J14" i="43" s="1"/>
  <c r="M13" i="43"/>
  <c r="H13" i="43"/>
  <c r="J13" i="43" s="1"/>
  <c r="M12" i="43"/>
  <c r="H12" i="43"/>
  <c r="J12" i="43" s="1"/>
  <c r="M11" i="43"/>
  <c r="H11" i="43"/>
  <c r="J11" i="43" s="1"/>
  <c r="M10" i="43"/>
  <c r="H10" i="43"/>
  <c r="K53" i="45" l="1"/>
  <c r="M37" i="48"/>
  <c r="K53" i="43"/>
  <c r="G53" i="43"/>
  <c r="N53" i="45"/>
  <c r="M23" i="48"/>
  <c r="I53" i="48"/>
  <c r="F53" i="48"/>
  <c r="L53" i="48"/>
  <c r="L53" i="43"/>
  <c r="M51" i="43"/>
  <c r="L53" i="45"/>
  <c r="H23" i="48"/>
  <c r="M51" i="45"/>
  <c r="I53" i="45"/>
  <c r="H51" i="45"/>
  <c r="N53" i="43"/>
  <c r="M37" i="43"/>
  <c r="M37" i="45"/>
  <c r="I53" i="43"/>
  <c r="G53" i="45"/>
  <c r="F53" i="43"/>
  <c r="F53" i="45"/>
  <c r="M23" i="45"/>
  <c r="M23" i="43"/>
  <c r="M51" i="48"/>
  <c r="H23" i="43"/>
  <c r="H51" i="43"/>
  <c r="H37" i="45"/>
  <c r="J38" i="45"/>
  <c r="J51" i="45" s="1"/>
  <c r="H37" i="48"/>
  <c r="H51" i="48"/>
  <c r="H37" i="43"/>
  <c r="H23" i="45"/>
  <c r="J51" i="48"/>
  <c r="J10" i="48"/>
  <c r="J23" i="48" s="1"/>
  <c r="J24" i="48"/>
  <c r="J37" i="48" s="1"/>
  <c r="J10" i="45"/>
  <c r="J23" i="45" s="1"/>
  <c r="J24" i="45"/>
  <c r="J37" i="45" s="1"/>
  <c r="J10" i="43"/>
  <c r="J23" i="43" s="1"/>
  <c r="J24" i="43"/>
  <c r="J37" i="43" s="1"/>
  <c r="J38" i="43"/>
  <c r="J51" i="43" s="1"/>
  <c r="H53" i="48" l="1"/>
  <c r="M53" i="48"/>
  <c r="H53" i="45"/>
  <c r="H53" i="43"/>
  <c r="M53" i="45"/>
  <c r="M53" i="43"/>
  <c r="J53" i="43"/>
  <c r="J53" i="48"/>
  <c r="J53" i="45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H48" i="42"/>
  <c r="J48" i="42" s="1"/>
  <c r="M47" i="42"/>
  <c r="H47" i="42"/>
  <c r="J47" i="42" s="1"/>
  <c r="M46" i="42"/>
  <c r="H46" i="42"/>
  <c r="J46" i="42" s="1"/>
  <c r="M45" i="42"/>
  <c r="H45" i="42"/>
  <c r="J45" i="42" s="1"/>
  <c r="M44" i="42"/>
  <c r="H44" i="42"/>
  <c r="J44" i="42" s="1"/>
  <c r="M43" i="42"/>
  <c r="H43" i="42"/>
  <c r="J43" i="42" s="1"/>
  <c r="M42" i="42"/>
  <c r="H42" i="42"/>
  <c r="J42" i="42" s="1"/>
  <c r="M41" i="42"/>
  <c r="H41" i="42"/>
  <c r="J41" i="42" s="1"/>
  <c r="M40" i="42"/>
  <c r="H40" i="42"/>
  <c r="J40" i="42" s="1"/>
  <c r="M39" i="42"/>
  <c r="H39" i="42"/>
  <c r="J39" i="42" s="1"/>
  <c r="M38" i="42"/>
  <c r="H38" i="42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H30" i="42"/>
  <c r="J30" i="42" s="1"/>
  <c r="M29" i="42"/>
  <c r="H29" i="42"/>
  <c r="J29" i="42" s="1"/>
  <c r="M28" i="42"/>
  <c r="H28" i="42"/>
  <c r="J28" i="42" s="1"/>
  <c r="M27" i="42"/>
  <c r="H27" i="42"/>
  <c r="J27" i="42" s="1"/>
  <c r="M26" i="42"/>
  <c r="H26" i="42"/>
  <c r="J26" i="42" s="1"/>
  <c r="M25" i="42"/>
  <c r="H25" i="42"/>
  <c r="J25" i="42" s="1"/>
  <c r="M24" i="42"/>
  <c r="H24" i="42"/>
  <c r="N23" i="42"/>
  <c r="L23" i="42"/>
  <c r="L53" i="42" s="1"/>
  <c r="K23" i="42"/>
  <c r="K53" i="42" s="1"/>
  <c r="I23" i="42"/>
  <c r="G23" i="42"/>
  <c r="F23" i="42"/>
  <c r="F53" i="42" s="1"/>
  <c r="M22" i="42"/>
  <c r="H22" i="42"/>
  <c r="J22" i="42" s="1"/>
  <c r="M21" i="42"/>
  <c r="H21" i="42"/>
  <c r="J21" i="42" s="1"/>
  <c r="M20" i="42"/>
  <c r="H20" i="42"/>
  <c r="J20" i="42" s="1"/>
  <c r="M19" i="42"/>
  <c r="H19" i="42"/>
  <c r="J19" i="42" s="1"/>
  <c r="M18" i="42"/>
  <c r="H18" i="42"/>
  <c r="J18" i="42" s="1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H12" i="42"/>
  <c r="J12" i="42" s="1"/>
  <c r="M11" i="42"/>
  <c r="H11" i="42"/>
  <c r="J11" i="42" s="1"/>
  <c r="M10" i="42"/>
  <c r="H10" i="42"/>
  <c r="M37" i="42" l="1"/>
  <c r="H51" i="42"/>
  <c r="G53" i="42"/>
  <c r="H23" i="42"/>
  <c r="N53" i="42"/>
  <c r="I53" i="42"/>
  <c r="M23" i="42"/>
  <c r="M51" i="42"/>
  <c r="H37" i="42"/>
  <c r="J10" i="42"/>
  <c r="J23" i="42" s="1"/>
  <c r="J24" i="42"/>
  <c r="J37" i="42" s="1"/>
  <c r="J38" i="42"/>
  <c r="J51" i="42" s="1"/>
  <c r="M53" i="42" l="1"/>
  <c r="H53" i="42"/>
  <c r="J53" i="42"/>
  <c r="N51" i="41" l="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H48" i="41"/>
  <c r="J48" i="41" s="1"/>
  <c r="M47" i="41"/>
  <c r="H47" i="41"/>
  <c r="J47" i="41" s="1"/>
  <c r="M46" i="41"/>
  <c r="H46" i="41"/>
  <c r="J46" i="41" s="1"/>
  <c r="M45" i="41"/>
  <c r="H45" i="41"/>
  <c r="J45" i="41" s="1"/>
  <c r="M44" i="41"/>
  <c r="H44" i="41"/>
  <c r="J44" i="41" s="1"/>
  <c r="M43" i="41"/>
  <c r="H43" i="41"/>
  <c r="J43" i="41" s="1"/>
  <c r="M42" i="41"/>
  <c r="H42" i="41"/>
  <c r="J42" i="41" s="1"/>
  <c r="M41" i="41"/>
  <c r="H41" i="41"/>
  <c r="J41" i="41" s="1"/>
  <c r="M40" i="41"/>
  <c r="H40" i="41"/>
  <c r="J40" i="41" s="1"/>
  <c r="M39" i="41"/>
  <c r="H39" i="41"/>
  <c r="J39" i="41" s="1"/>
  <c r="M38" i="41"/>
  <c r="H38" i="4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H34" i="41"/>
  <c r="J34" i="41" s="1"/>
  <c r="M33" i="41"/>
  <c r="H33" i="41"/>
  <c r="J33" i="41" s="1"/>
  <c r="M32" i="41"/>
  <c r="H32" i="41"/>
  <c r="J32" i="41" s="1"/>
  <c r="M31" i="41"/>
  <c r="H31" i="41"/>
  <c r="J31" i="41" s="1"/>
  <c r="M30" i="41"/>
  <c r="H30" i="41"/>
  <c r="J30" i="41" s="1"/>
  <c r="M29" i="41"/>
  <c r="H29" i="41"/>
  <c r="J29" i="41" s="1"/>
  <c r="M28" i="41"/>
  <c r="H28" i="41"/>
  <c r="J28" i="41" s="1"/>
  <c r="M27" i="41"/>
  <c r="H27" i="41"/>
  <c r="J27" i="41" s="1"/>
  <c r="M26" i="41"/>
  <c r="H26" i="41"/>
  <c r="J26" i="41" s="1"/>
  <c r="M25" i="41"/>
  <c r="H25" i="41"/>
  <c r="J25" i="41" s="1"/>
  <c r="M24" i="41"/>
  <c r="H24" i="41"/>
  <c r="N23" i="41"/>
  <c r="L23" i="41"/>
  <c r="L53" i="41" s="1"/>
  <c r="K23" i="41"/>
  <c r="K53" i="41" s="1"/>
  <c r="I23" i="41"/>
  <c r="G23" i="41"/>
  <c r="F23" i="41"/>
  <c r="F53" i="41" s="1"/>
  <c r="M22" i="41"/>
  <c r="H22" i="41"/>
  <c r="J22" i="41" s="1"/>
  <c r="M21" i="41"/>
  <c r="H21" i="41"/>
  <c r="J21" i="41" s="1"/>
  <c r="M20" i="41"/>
  <c r="H20" i="41"/>
  <c r="J20" i="41" s="1"/>
  <c r="M19" i="41"/>
  <c r="H19" i="41"/>
  <c r="J19" i="41" s="1"/>
  <c r="M18" i="41"/>
  <c r="H18" i="41"/>
  <c r="J18" i="41" s="1"/>
  <c r="M17" i="41"/>
  <c r="H17" i="41"/>
  <c r="J17" i="41" s="1"/>
  <c r="M16" i="41"/>
  <c r="H16" i="41"/>
  <c r="J16" i="41" s="1"/>
  <c r="M15" i="41"/>
  <c r="H15" i="41"/>
  <c r="J15" i="41" s="1"/>
  <c r="M14" i="41"/>
  <c r="H14" i="41"/>
  <c r="J14" i="41" s="1"/>
  <c r="M13" i="41"/>
  <c r="H13" i="41"/>
  <c r="J13" i="41" s="1"/>
  <c r="M12" i="41"/>
  <c r="H12" i="41"/>
  <c r="J12" i="41" s="1"/>
  <c r="M11" i="41"/>
  <c r="H11" i="41"/>
  <c r="J11" i="41" s="1"/>
  <c r="M10" i="41"/>
  <c r="H10" i="41"/>
  <c r="N53" i="41" l="1"/>
  <c r="G53" i="41"/>
  <c r="I53" i="41"/>
  <c r="M51" i="41"/>
  <c r="M37" i="41"/>
  <c r="H37" i="41"/>
  <c r="M23" i="41"/>
  <c r="H23" i="41"/>
  <c r="H51" i="41"/>
  <c r="J10" i="41"/>
  <c r="J23" i="41" s="1"/>
  <c r="J24" i="41"/>
  <c r="J37" i="41" s="1"/>
  <c r="J38" i="41"/>
  <c r="J51" i="41" s="1"/>
  <c r="M53" i="41" l="1"/>
  <c r="H53" i="41"/>
  <c r="J53" i="41"/>
  <c r="H10" i="40"/>
  <c r="J10" i="40" s="1"/>
  <c r="M10" i="40"/>
  <c r="H11" i="40"/>
  <c r="J11" i="40" s="1"/>
  <c r="M11" i="40"/>
  <c r="H12" i="40"/>
  <c r="J12" i="40" s="1"/>
  <c r="M12" i="40"/>
  <c r="H13" i="40"/>
  <c r="J13" i="40" s="1"/>
  <c r="M13" i="40"/>
  <c r="H14" i="40"/>
  <c r="J14" i="40" s="1"/>
  <c r="M14" i="40"/>
  <c r="H15" i="40"/>
  <c r="J15" i="40" s="1"/>
  <c r="M15" i="40"/>
  <c r="H16" i="40"/>
  <c r="J16" i="40" s="1"/>
  <c r="M16" i="40"/>
  <c r="H17" i="40"/>
  <c r="J17" i="40" s="1"/>
  <c r="M17" i="40"/>
  <c r="H18" i="40"/>
  <c r="J18" i="40" s="1"/>
  <c r="M18" i="40"/>
  <c r="H19" i="40"/>
  <c r="J19" i="40" s="1"/>
  <c r="M19" i="40"/>
  <c r="H20" i="40"/>
  <c r="J20" i="40" s="1"/>
  <c r="M20" i="40"/>
  <c r="H21" i="40"/>
  <c r="J21" i="40" s="1"/>
  <c r="M21" i="40"/>
  <c r="H22" i="40"/>
  <c r="J22" i="40" s="1"/>
  <c r="M22" i="40"/>
  <c r="F23" i="40"/>
  <c r="G23" i="40"/>
  <c r="I23" i="40"/>
  <c r="K23" i="40"/>
  <c r="L23" i="40"/>
  <c r="N23" i="40"/>
  <c r="H24" i="40"/>
  <c r="J24" i="40" s="1"/>
  <c r="M24" i="40"/>
  <c r="H25" i="40"/>
  <c r="J25" i="40" s="1"/>
  <c r="M25" i="40"/>
  <c r="H26" i="40"/>
  <c r="J26" i="40" s="1"/>
  <c r="M26" i="40"/>
  <c r="H27" i="40"/>
  <c r="J27" i="40" s="1"/>
  <c r="M27" i="40"/>
  <c r="H28" i="40"/>
  <c r="J28" i="40" s="1"/>
  <c r="M28" i="40"/>
  <c r="H29" i="40"/>
  <c r="J29" i="40" s="1"/>
  <c r="M29" i="40"/>
  <c r="H30" i="40"/>
  <c r="J30" i="40" s="1"/>
  <c r="M30" i="40"/>
  <c r="H31" i="40"/>
  <c r="J31" i="40" s="1"/>
  <c r="M31" i="40"/>
  <c r="H32" i="40"/>
  <c r="J32" i="40" s="1"/>
  <c r="M32" i="40"/>
  <c r="H33" i="40"/>
  <c r="J33" i="40" s="1"/>
  <c r="M33" i="40"/>
  <c r="H34" i="40"/>
  <c r="J34" i="40" s="1"/>
  <c r="M34" i="40"/>
  <c r="H35" i="40"/>
  <c r="J35" i="40" s="1"/>
  <c r="M35" i="40"/>
  <c r="H36" i="40"/>
  <c r="J36" i="40" s="1"/>
  <c r="M36" i="40"/>
  <c r="F37" i="40"/>
  <c r="G37" i="40"/>
  <c r="I37" i="40"/>
  <c r="K37" i="40"/>
  <c r="L37" i="40"/>
  <c r="N37" i="40"/>
  <c r="H38" i="40"/>
  <c r="J38" i="40" s="1"/>
  <c r="M38" i="40"/>
  <c r="H39" i="40"/>
  <c r="J39" i="40" s="1"/>
  <c r="M39" i="40"/>
  <c r="H40" i="40"/>
  <c r="J40" i="40" s="1"/>
  <c r="M40" i="40"/>
  <c r="H41" i="40"/>
  <c r="J41" i="40" s="1"/>
  <c r="M41" i="40"/>
  <c r="H42" i="40"/>
  <c r="J42" i="40" s="1"/>
  <c r="M42" i="40"/>
  <c r="H43" i="40"/>
  <c r="J43" i="40" s="1"/>
  <c r="M43" i="40"/>
  <c r="H44" i="40"/>
  <c r="J44" i="40" s="1"/>
  <c r="M44" i="40"/>
  <c r="H45" i="40"/>
  <c r="J45" i="40" s="1"/>
  <c r="M45" i="40"/>
  <c r="H46" i="40"/>
  <c r="J46" i="40" s="1"/>
  <c r="M46" i="40"/>
  <c r="H47" i="40"/>
  <c r="J47" i="40" s="1"/>
  <c r="M47" i="40"/>
  <c r="H48" i="40"/>
  <c r="J48" i="40" s="1"/>
  <c r="M48" i="40"/>
  <c r="H49" i="40"/>
  <c r="J49" i="40" s="1"/>
  <c r="M49" i="40"/>
  <c r="H50" i="40"/>
  <c r="J50" i="40" s="1"/>
  <c r="M50" i="40"/>
  <c r="F51" i="40"/>
  <c r="G51" i="40"/>
  <c r="G53" i="40" s="1"/>
  <c r="I51" i="40"/>
  <c r="K51" i="40"/>
  <c r="L51" i="40"/>
  <c r="N51" i="40"/>
  <c r="M37" i="40" l="1"/>
  <c r="I53" i="40"/>
  <c r="K53" i="40"/>
  <c r="L53" i="40"/>
  <c r="M23" i="40"/>
  <c r="M51" i="40"/>
  <c r="M53" i="40" s="1"/>
  <c r="N53" i="40"/>
  <c r="F53" i="40"/>
  <c r="J37" i="40"/>
  <c r="J23" i="40"/>
  <c r="J51" i="40"/>
  <c r="H51" i="40"/>
  <c r="H37" i="40"/>
  <c r="H23" i="40"/>
  <c r="H53" i="40" l="1"/>
  <c r="J53" i="40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H48" i="39"/>
  <c r="J48" i="39" s="1"/>
  <c r="M47" i="39"/>
  <c r="H47" i="39"/>
  <c r="J47" i="39" s="1"/>
  <c r="M46" i="39"/>
  <c r="H46" i="39"/>
  <c r="J46" i="39" s="1"/>
  <c r="M45" i="39"/>
  <c r="J45" i="39"/>
  <c r="H45" i="39"/>
  <c r="M44" i="39"/>
  <c r="H44" i="39"/>
  <c r="J44" i="39" s="1"/>
  <c r="M43" i="39"/>
  <c r="H43" i="39"/>
  <c r="J43" i="39" s="1"/>
  <c r="M42" i="39"/>
  <c r="H42" i="39"/>
  <c r="J42" i="39" s="1"/>
  <c r="M41" i="39"/>
  <c r="H41" i="39"/>
  <c r="J41" i="39" s="1"/>
  <c r="M40" i="39"/>
  <c r="H40" i="39"/>
  <c r="J40" i="39" s="1"/>
  <c r="M39" i="39"/>
  <c r="H39" i="39"/>
  <c r="J39" i="39" s="1"/>
  <c r="M38" i="39"/>
  <c r="H38" i="39"/>
  <c r="H51" i="39" s="1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H30" i="39"/>
  <c r="J30" i="39" s="1"/>
  <c r="M29" i="39"/>
  <c r="H29" i="39"/>
  <c r="J29" i="39" s="1"/>
  <c r="M28" i="39"/>
  <c r="H28" i="39"/>
  <c r="J28" i="39" s="1"/>
  <c r="M27" i="39"/>
  <c r="H27" i="39"/>
  <c r="J27" i="39" s="1"/>
  <c r="M26" i="39"/>
  <c r="H26" i="39"/>
  <c r="J26" i="39" s="1"/>
  <c r="M25" i="39"/>
  <c r="H25" i="39"/>
  <c r="J25" i="39" s="1"/>
  <c r="M24" i="39"/>
  <c r="H24" i="39"/>
  <c r="N23" i="39"/>
  <c r="L23" i="39"/>
  <c r="K23" i="39"/>
  <c r="K53" i="39" s="1"/>
  <c r="I23" i="39"/>
  <c r="G23" i="39"/>
  <c r="F23" i="39"/>
  <c r="F53" i="39" s="1"/>
  <c r="M22" i="39"/>
  <c r="H22" i="39"/>
  <c r="J22" i="39" s="1"/>
  <c r="M21" i="39"/>
  <c r="H21" i="39"/>
  <c r="J21" i="39" s="1"/>
  <c r="M20" i="39"/>
  <c r="H20" i="39"/>
  <c r="J20" i="39" s="1"/>
  <c r="M19" i="39"/>
  <c r="H19" i="39"/>
  <c r="J19" i="39" s="1"/>
  <c r="M18" i="39"/>
  <c r="H18" i="39"/>
  <c r="J18" i="39" s="1"/>
  <c r="M17" i="39"/>
  <c r="J17" i="39"/>
  <c r="H17" i="39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H12" i="39"/>
  <c r="J12" i="39" s="1"/>
  <c r="M11" i="39"/>
  <c r="H11" i="39"/>
  <c r="J11" i="39" s="1"/>
  <c r="M10" i="39"/>
  <c r="H10" i="39"/>
  <c r="L53" i="39" l="1"/>
  <c r="G53" i="39"/>
  <c r="H23" i="39"/>
  <c r="N53" i="39"/>
  <c r="I53" i="39"/>
  <c r="M37" i="39"/>
  <c r="M23" i="39"/>
  <c r="M51" i="39"/>
  <c r="H37" i="39"/>
  <c r="J10" i="39"/>
  <c r="J23" i="39" s="1"/>
  <c r="J24" i="39"/>
  <c r="J37" i="39" s="1"/>
  <c r="J38" i="39"/>
  <c r="J51" i="39" s="1"/>
  <c r="H53" i="39" l="1"/>
  <c r="M53" i="39"/>
  <c r="J53" i="39"/>
  <c r="N51" i="38" l="1"/>
  <c r="L51" i="38"/>
  <c r="K51" i="38"/>
  <c r="I51" i="38"/>
  <c r="G51" i="38"/>
  <c r="F51" i="38"/>
  <c r="M50" i="38"/>
  <c r="H50" i="38"/>
  <c r="J50" i="38" s="1"/>
  <c r="M49" i="38"/>
  <c r="H49" i="38"/>
  <c r="J49" i="38" s="1"/>
  <c r="M48" i="38"/>
  <c r="H48" i="38"/>
  <c r="J48" i="38" s="1"/>
  <c r="M47" i="38"/>
  <c r="H47" i="38"/>
  <c r="J47" i="38" s="1"/>
  <c r="M46" i="38"/>
  <c r="H46" i="38"/>
  <c r="J46" i="38" s="1"/>
  <c r="M45" i="38"/>
  <c r="H45" i="38"/>
  <c r="J45" i="38" s="1"/>
  <c r="M44" i="38"/>
  <c r="H44" i="38"/>
  <c r="J44" i="38" s="1"/>
  <c r="M43" i="38"/>
  <c r="H43" i="38"/>
  <c r="J43" i="38" s="1"/>
  <c r="M42" i="38"/>
  <c r="H42" i="38"/>
  <c r="J42" i="38" s="1"/>
  <c r="M41" i="38"/>
  <c r="H41" i="38"/>
  <c r="J41" i="38" s="1"/>
  <c r="M40" i="38"/>
  <c r="H40" i="38"/>
  <c r="J40" i="38" s="1"/>
  <c r="M39" i="38"/>
  <c r="J39" i="38"/>
  <c r="H39" i="38"/>
  <c r="M38" i="38"/>
  <c r="H38" i="38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H34" i="38"/>
  <c r="J34" i="38" s="1"/>
  <c r="M33" i="38"/>
  <c r="H33" i="38"/>
  <c r="J33" i="38" s="1"/>
  <c r="M32" i="38"/>
  <c r="H32" i="38"/>
  <c r="J32" i="38" s="1"/>
  <c r="M31" i="38"/>
  <c r="H31" i="38"/>
  <c r="J31" i="38" s="1"/>
  <c r="M30" i="38"/>
  <c r="H30" i="38"/>
  <c r="J30" i="38" s="1"/>
  <c r="M29" i="38"/>
  <c r="H29" i="38"/>
  <c r="J29" i="38" s="1"/>
  <c r="M28" i="38"/>
  <c r="H28" i="38"/>
  <c r="J28" i="38" s="1"/>
  <c r="M27" i="38"/>
  <c r="H27" i="38"/>
  <c r="J27" i="38" s="1"/>
  <c r="M26" i="38"/>
  <c r="H26" i="38"/>
  <c r="J26" i="38" s="1"/>
  <c r="M25" i="38"/>
  <c r="H25" i="38"/>
  <c r="J25" i="38" s="1"/>
  <c r="M24" i="38"/>
  <c r="H24" i="38"/>
  <c r="H37" i="38" s="1"/>
  <c r="N23" i="38"/>
  <c r="L23" i="38"/>
  <c r="L53" i="38" s="1"/>
  <c r="K23" i="38"/>
  <c r="I23" i="38"/>
  <c r="G23" i="38"/>
  <c r="F23" i="38"/>
  <c r="M22" i="38"/>
  <c r="H22" i="38"/>
  <c r="J22" i="38" s="1"/>
  <c r="M21" i="38"/>
  <c r="H21" i="38"/>
  <c r="J21" i="38" s="1"/>
  <c r="M20" i="38"/>
  <c r="H20" i="38"/>
  <c r="J20" i="38" s="1"/>
  <c r="M19" i="38"/>
  <c r="H19" i="38"/>
  <c r="J19" i="38" s="1"/>
  <c r="M18" i="38"/>
  <c r="H18" i="38"/>
  <c r="J18" i="38" s="1"/>
  <c r="M17" i="38"/>
  <c r="H17" i="38"/>
  <c r="J17" i="38" s="1"/>
  <c r="M16" i="38"/>
  <c r="H16" i="38"/>
  <c r="J16" i="38" s="1"/>
  <c r="M15" i="38"/>
  <c r="H15" i="38"/>
  <c r="J15" i="38" s="1"/>
  <c r="M14" i="38"/>
  <c r="H14" i="38"/>
  <c r="J14" i="38" s="1"/>
  <c r="M13" i="38"/>
  <c r="H13" i="38"/>
  <c r="J13" i="38" s="1"/>
  <c r="M12" i="38"/>
  <c r="H12" i="38"/>
  <c r="J12" i="38" s="1"/>
  <c r="M11" i="38"/>
  <c r="H11" i="38"/>
  <c r="J11" i="38" s="1"/>
  <c r="M10" i="38"/>
  <c r="H10" i="38"/>
  <c r="H10" i="37"/>
  <c r="J10" i="37" s="1"/>
  <c r="M10" i="37"/>
  <c r="H11" i="37"/>
  <c r="J11" i="37" s="1"/>
  <c r="M11" i="37"/>
  <c r="H12" i="37"/>
  <c r="J12" i="37" s="1"/>
  <c r="M12" i="37"/>
  <c r="H13" i="37"/>
  <c r="J13" i="37" s="1"/>
  <c r="M13" i="37"/>
  <c r="H14" i="37"/>
  <c r="J14" i="37" s="1"/>
  <c r="M14" i="37"/>
  <c r="H15" i="37"/>
  <c r="J15" i="37" s="1"/>
  <c r="M15" i="37"/>
  <c r="H16" i="37"/>
  <c r="J16" i="37" s="1"/>
  <c r="M16" i="37"/>
  <c r="H17" i="37"/>
  <c r="J17" i="37" s="1"/>
  <c r="M17" i="37"/>
  <c r="H18" i="37"/>
  <c r="J18" i="37" s="1"/>
  <c r="M18" i="37"/>
  <c r="H19" i="37"/>
  <c r="J19" i="37" s="1"/>
  <c r="M19" i="37"/>
  <c r="H20" i="37"/>
  <c r="J20" i="37" s="1"/>
  <c r="M20" i="37"/>
  <c r="H21" i="37"/>
  <c r="J21" i="37" s="1"/>
  <c r="M21" i="37"/>
  <c r="H22" i="37"/>
  <c r="J22" i="37" s="1"/>
  <c r="M22" i="37"/>
  <c r="F23" i="37"/>
  <c r="G23" i="37"/>
  <c r="I23" i="37"/>
  <c r="K23" i="37"/>
  <c r="L23" i="37"/>
  <c r="N23" i="37"/>
  <c r="H24" i="37"/>
  <c r="J24" i="37" s="1"/>
  <c r="M24" i="37"/>
  <c r="H25" i="37"/>
  <c r="J25" i="37" s="1"/>
  <c r="M25" i="37"/>
  <c r="H26" i="37"/>
  <c r="J26" i="37" s="1"/>
  <c r="M26" i="37"/>
  <c r="H27" i="37"/>
  <c r="J27" i="37" s="1"/>
  <c r="M27" i="37"/>
  <c r="H28" i="37"/>
  <c r="J28" i="37" s="1"/>
  <c r="M28" i="37"/>
  <c r="H29" i="37"/>
  <c r="J29" i="37" s="1"/>
  <c r="M29" i="37"/>
  <c r="H30" i="37"/>
  <c r="J30" i="37" s="1"/>
  <c r="M30" i="37"/>
  <c r="H31" i="37"/>
  <c r="J31" i="37" s="1"/>
  <c r="M31" i="37"/>
  <c r="H32" i="37"/>
  <c r="J32" i="37" s="1"/>
  <c r="M32" i="37"/>
  <c r="H33" i="37"/>
  <c r="J33" i="37" s="1"/>
  <c r="M33" i="37"/>
  <c r="H34" i="37"/>
  <c r="J34" i="37" s="1"/>
  <c r="M34" i="37"/>
  <c r="H35" i="37"/>
  <c r="J35" i="37" s="1"/>
  <c r="M35" i="37"/>
  <c r="H36" i="37"/>
  <c r="J36" i="37" s="1"/>
  <c r="M36" i="37"/>
  <c r="F37" i="37"/>
  <c r="G37" i="37"/>
  <c r="I37" i="37"/>
  <c r="K37" i="37"/>
  <c r="L37" i="37"/>
  <c r="N37" i="37"/>
  <c r="H38" i="37"/>
  <c r="J38" i="37" s="1"/>
  <c r="M38" i="37"/>
  <c r="H39" i="37"/>
  <c r="J39" i="37" s="1"/>
  <c r="M39" i="37"/>
  <c r="H40" i="37"/>
  <c r="J40" i="37" s="1"/>
  <c r="M40" i="37"/>
  <c r="H41" i="37"/>
  <c r="J41" i="37" s="1"/>
  <c r="M41" i="37"/>
  <c r="H42" i="37"/>
  <c r="J42" i="37" s="1"/>
  <c r="M42" i="37"/>
  <c r="H43" i="37"/>
  <c r="J43" i="37" s="1"/>
  <c r="M43" i="37"/>
  <c r="H44" i="37"/>
  <c r="J44" i="37" s="1"/>
  <c r="M44" i="37"/>
  <c r="H45" i="37"/>
  <c r="J45" i="37" s="1"/>
  <c r="M45" i="37"/>
  <c r="H46" i="37"/>
  <c r="J46" i="37" s="1"/>
  <c r="M46" i="37"/>
  <c r="H47" i="37"/>
  <c r="J47" i="37" s="1"/>
  <c r="M47" i="37"/>
  <c r="H48" i="37"/>
  <c r="J48" i="37" s="1"/>
  <c r="M48" i="37"/>
  <c r="H49" i="37"/>
  <c r="J49" i="37" s="1"/>
  <c r="M49" i="37"/>
  <c r="H50" i="37"/>
  <c r="J50" i="37" s="1"/>
  <c r="M50" i="37"/>
  <c r="F51" i="37"/>
  <c r="G51" i="37"/>
  <c r="I51" i="37"/>
  <c r="K51" i="37"/>
  <c r="L51" i="37"/>
  <c r="N51" i="37"/>
  <c r="F53" i="38" l="1"/>
  <c r="K53" i="37"/>
  <c r="G53" i="38"/>
  <c r="K53" i="38"/>
  <c r="M51" i="38"/>
  <c r="N53" i="38"/>
  <c r="I53" i="38"/>
  <c r="M23" i="38"/>
  <c r="I53" i="37"/>
  <c r="G53" i="37"/>
  <c r="L53" i="37"/>
  <c r="J51" i="37"/>
  <c r="N53" i="37"/>
  <c r="M23" i="37"/>
  <c r="H51" i="38"/>
  <c r="M51" i="37"/>
  <c r="F53" i="37"/>
  <c r="M37" i="37"/>
  <c r="H23" i="38"/>
  <c r="H53" i="38" s="1"/>
  <c r="M37" i="38"/>
  <c r="M53" i="38" s="1"/>
  <c r="J10" i="38"/>
  <c r="J23" i="38" s="1"/>
  <c r="J24" i="38"/>
  <c r="J37" i="38" s="1"/>
  <c r="J38" i="38"/>
  <c r="J51" i="38" s="1"/>
  <c r="J37" i="37"/>
  <c r="J23" i="37"/>
  <c r="H51" i="37"/>
  <c r="H37" i="37"/>
  <c r="H23" i="37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H48" i="36"/>
  <c r="J48" i="36" s="1"/>
  <c r="M47" i="36"/>
  <c r="H47" i="36"/>
  <c r="J47" i="36" s="1"/>
  <c r="M46" i="36"/>
  <c r="H46" i="36"/>
  <c r="J46" i="36" s="1"/>
  <c r="M45" i="36"/>
  <c r="H45" i="36"/>
  <c r="J45" i="36" s="1"/>
  <c r="M44" i="36"/>
  <c r="H44" i="36"/>
  <c r="J44" i="36" s="1"/>
  <c r="M43" i="36"/>
  <c r="H43" i="36"/>
  <c r="J43" i="36" s="1"/>
  <c r="M42" i="36"/>
  <c r="H42" i="36"/>
  <c r="J42" i="36" s="1"/>
  <c r="M41" i="36"/>
  <c r="H41" i="36"/>
  <c r="J41" i="36" s="1"/>
  <c r="M40" i="36"/>
  <c r="H40" i="36"/>
  <c r="J40" i="36" s="1"/>
  <c r="M39" i="36"/>
  <c r="H39" i="36"/>
  <c r="J39" i="36" s="1"/>
  <c r="M38" i="36"/>
  <c r="H38" i="36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H34" i="36"/>
  <c r="J34" i="36" s="1"/>
  <c r="M33" i="36"/>
  <c r="H33" i="36"/>
  <c r="J33" i="36" s="1"/>
  <c r="M32" i="36"/>
  <c r="H32" i="36"/>
  <c r="J32" i="36" s="1"/>
  <c r="M31" i="36"/>
  <c r="H31" i="36"/>
  <c r="J31" i="36" s="1"/>
  <c r="M30" i="36"/>
  <c r="H30" i="36"/>
  <c r="J30" i="36" s="1"/>
  <c r="M29" i="36"/>
  <c r="H29" i="36"/>
  <c r="J29" i="36" s="1"/>
  <c r="M28" i="36"/>
  <c r="H28" i="36"/>
  <c r="J28" i="36" s="1"/>
  <c r="M27" i="36"/>
  <c r="H27" i="36"/>
  <c r="J27" i="36" s="1"/>
  <c r="M26" i="36"/>
  <c r="H26" i="36"/>
  <c r="J26" i="36" s="1"/>
  <c r="M25" i="36"/>
  <c r="H25" i="36"/>
  <c r="J25" i="36" s="1"/>
  <c r="M24" i="36"/>
  <c r="H24" i="36"/>
  <c r="N23" i="36"/>
  <c r="L23" i="36"/>
  <c r="K23" i="36"/>
  <c r="I23" i="36"/>
  <c r="I53" i="36" s="1"/>
  <c r="G23" i="36"/>
  <c r="F23" i="36"/>
  <c r="M22" i="36"/>
  <c r="H22" i="36"/>
  <c r="J22" i="36" s="1"/>
  <c r="M21" i="36"/>
  <c r="H21" i="36"/>
  <c r="J21" i="36" s="1"/>
  <c r="M20" i="36"/>
  <c r="H20" i="36"/>
  <c r="J20" i="36" s="1"/>
  <c r="M19" i="36"/>
  <c r="H19" i="36"/>
  <c r="J19" i="36" s="1"/>
  <c r="M18" i="36"/>
  <c r="H18" i="36"/>
  <c r="J18" i="36" s="1"/>
  <c r="M17" i="36"/>
  <c r="J17" i="36"/>
  <c r="H17" i="36"/>
  <c r="M16" i="36"/>
  <c r="H16" i="36"/>
  <c r="J16" i="36" s="1"/>
  <c r="M15" i="36"/>
  <c r="H15" i="36"/>
  <c r="J15" i="36" s="1"/>
  <c r="M14" i="36"/>
  <c r="H14" i="36"/>
  <c r="J14" i="36" s="1"/>
  <c r="M13" i="36"/>
  <c r="H13" i="36"/>
  <c r="J13" i="36" s="1"/>
  <c r="M12" i="36"/>
  <c r="H12" i="36"/>
  <c r="J12" i="36" s="1"/>
  <c r="M11" i="36"/>
  <c r="H11" i="36"/>
  <c r="J11" i="36" s="1"/>
  <c r="M10" i="36"/>
  <c r="H10" i="36"/>
  <c r="H23" i="36" s="1"/>
  <c r="L53" i="36" l="1"/>
  <c r="J53" i="37"/>
  <c r="G53" i="36"/>
  <c r="F53" i="36"/>
  <c r="N53" i="36"/>
  <c r="K53" i="36"/>
  <c r="M37" i="36"/>
  <c r="M23" i="36"/>
  <c r="J53" i="38"/>
  <c r="H51" i="36"/>
  <c r="M53" i="37"/>
  <c r="H37" i="36"/>
  <c r="M51" i="36"/>
  <c r="H53" i="37"/>
  <c r="J10" i="36"/>
  <c r="J23" i="36" s="1"/>
  <c r="J24" i="36"/>
  <c r="J37" i="36" s="1"/>
  <c r="J38" i="36"/>
  <c r="J51" i="36" s="1"/>
  <c r="M53" i="36" l="1"/>
  <c r="H53" i="36"/>
  <c r="J53" i="36"/>
  <c r="N51" i="34"/>
  <c r="L51" i="34"/>
  <c r="K51" i="34"/>
  <c r="I51" i="34"/>
  <c r="G51" i="34"/>
  <c r="F51" i="34"/>
  <c r="M50" i="34"/>
  <c r="H50" i="34"/>
  <c r="J50" i="34" s="1"/>
  <c r="M49" i="34"/>
  <c r="H49" i="34"/>
  <c r="J49" i="34" s="1"/>
  <c r="M48" i="34"/>
  <c r="H48" i="34"/>
  <c r="J48" i="34" s="1"/>
  <c r="M47" i="34"/>
  <c r="H47" i="34"/>
  <c r="J47" i="34" s="1"/>
  <c r="M46" i="34"/>
  <c r="H46" i="34"/>
  <c r="J46" i="34" s="1"/>
  <c r="M45" i="34"/>
  <c r="H45" i="34"/>
  <c r="J45" i="34" s="1"/>
  <c r="M44" i="34"/>
  <c r="H44" i="34"/>
  <c r="J44" i="34" s="1"/>
  <c r="M43" i="34"/>
  <c r="H43" i="34"/>
  <c r="J43" i="34" s="1"/>
  <c r="M42" i="34"/>
  <c r="H42" i="34"/>
  <c r="J42" i="34" s="1"/>
  <c r="M41" i="34"/>
  <c r="H41" i="34"/>
  <c r="J41" i="34" s="1"/>
  <c r="M40" i="34"/>
  <c r="H40" i="34"/>
  <c r="J40" i="34" s="1"/>
  <c r="M39" i="34"/>
  <c r="H39" i="34"/>
  <c r="J39" i="34" s="1"/>
  <c r="M38" i="34"/>
  <c r="H38" i="34"/>
  <c r="J38" i="34" s="1"/>
  <c r="N37" i="34"/>
  <c r="L37" i="34"/>
  <c r="K37" i="34"/>
  <c r="I37" i="34"/>
  <c r="G37" i="34"/>
  <c r="F37" i="34"/>
  <c r="M36" i="34"/>
  <c r="H36" i="34"/>
  <c r="J36" i="34" s="1"/>
  <c r="M35" i="34"/>
  <c r="H35" i="34"/>
  <c r="J35" i="34" s="1"/>
  <c r="M34" i="34"/>
  <c r="H34" i="34"/>
  <c r="J34" i="34" s="1"/>
  <c r="M33" i="34"/>
  <c r="H33" i="34"/>
  <c r="J33" i="34" s="1"/>
  <c r="M32" i="34"/>
  <c r="H32" i="34"/>
  <c r="J32" i="34" s="1"/>
  <c r="M31" i="34"/>
  <c r="H31" i="34"/>
  <c r="J31" i="34" s="1"/>
  <c r="M30" i="34"/>
  <c r="H30" i="34"/>
  <c r="J30" i="34" s="1"/>
  <c r="M29" i="34"/>
  <c r="H29" i="34"/>
  <c r="J29" i="34" s="1"/>
  <c r="M28" i="34"/>
  <c r="H28" i="34"/>
  <c r="J28" i="34" s="1"/>
  <c r="M27" i="34"/>
  <c r="H27" i="34"/>
  <c r="M26" i="34"/>
  <c r="H26" i="34"/>
  <c r="J26" i="34" s="1"/>
  <c r="M25" i="34"/>
  <c r="H25" i="34"/>
  <c r="J25" i="34" s="1"/>
  <c r="M24" i="34"/>
  <c r="J24" i="34"/>
  <c r="H24" i="34"/>
  <c r="N23" i="34"/>
  <c r="L23" i="34"/>
  <c r="L53" i="34" s="1"/>
  <c r="K23" i="34"/>
  <c r="I23" i="34"/>
  <c r="G23" i="34"/>
  <c r="F23" i="34"/>
  <c r="F53" i="34" s="1"/>
  <c r="M22" i="34"/>
  <c r="H22" i="34"/>
  <c r="J22" i="34" s="1"/>
  <c r="M21" i="34"/>
  <c r="H21" i="34"/>
  <c r="J21" i="34" s="1"/>
  <c r="M20" i="34"/>
  <c r="H20" i="34"/>
  <c r="J20" i="34" s="1"/>
  <c r="M19" i="34"/>
  <c r="H19" i="34"/>
  <c r="J19" i="34" s="1"/>
  <c r="M18" i="34"/>
  <c r="H18" i="34"/>
  <c r="J18" i="34" s="1"/>
  <c r="M17" i="34"/>
  <c r="H17" i="34"/>
  <c r="J17" i="34" s="1"/>
  <c r="M16" i="34"/>
  <c r="H16" i="34"/>
  <c r="J16" i="34" s="1"/>
  <c r="M15" i="34"/>
  <c r="H15" i="34"/>
  <c r="J15" i="34" s="1"/>
  <c r="M14" i="34"/>
  <c r="H14" i="34"/>
  <c r="J14" i="34" s="1"/>
  <c r="M13" i="34"/>
  <c r="H13" i="34"/>
  <c r="J13" i="34" s="1"/>
  <c r="M12" i="34"/>
  <c r="H12" i="34"/>
  <c r="J12" i="34" s="1"/>
  <c r="M11" i="34"/>
  <c r="H11" i="34"/>
  <c r="J11" i="34" s="1"/>
  <c r="M10" i="34"/>
  <c r="H10" i="34"/>
  <c r="J10" i="34" s="1"/>
  <c r="G53" i="34" l="1"/>
  <c r="N53" i="34"/>
  <c r="K53" i="34"/>
  <c r="I53" i="34"/>
  <c r="M37" i="34"/>
  <c r="M51" i="34"/>
  <c r="M23" i="34"/>
  <c r="H37" i="34"/>
  <c r="J23" i="34"/>
  <c r="J51" i="34"/>
  <c r="H51" i="34"/>
  <c r="J27" i="34"/>
  <c r="J37" i="34" s="1"/>
  <c r="H23" i="34"/>
  <c r="M53" i="34" l="1"/>
  <c r="H53" i="34"/>
  <c r="J53" i="34"/>
  <c r="N51" i="31" l="1"/>
  <c r="L51" i="31"/>
  <c r="K51" i="31"/>
  <c r="I51" i="31"/>
  <c r="G51" i="31"/>
  <c r="F51" i="31"/>
  <c r="M50" i="31"/>
  <c r="H50" i="31"/>
  <c r="J50" i="31" s="1"/>
  <c r="M49" i="31"/>
  <c r="H49" i="31"/>
  <c r="J49" i="31" s="1"/>
  <c r="M48" i="31"/>
  <c r="H48" i="31"/>
  <c r="J48" i="31" s="1"/>
  <c r="M47" i="31"/>
  <c r="H47" i="31"/>
  <c r="J47" i="31" s="1"/>
  <c r="M46" i="31"/>
  <c r="H46" i="31"/>
  <c r="J46" i="31" s="1"/>
  <c r="M45" i="31"/>
  <c r="H45" i="31"/>
  <c r="J45" i="31" s="1"/>
  <c r="M44" i="31"/>
  <c r="H44" i="31"/>
  <c r="J44" i="31" s="1"/>
  <c r="M43" i="31"/>
  <c r="H43" i="31"/>
  <c r="J43" i="31" s="1"/>
  <c r="M42" i="31"/>
  <c r="H42" i="31"/>
  <c r="J42" i="31" s="1"/>
  <c r="M41" i="31"/>
  <c r="H41" i="31"/>
  <c r="J41" i="31" s="1"/>
  <c r="M40" i="31"/>
  <c r="H40" i="31"/>
  <c r="J40" i="31" s="1"/>
  <c r="M39" i="31"/>
  <c r="H39" i="31"/>
  <c r="J39" i="31" s="1"/>
  <c r="M38" i="31"/>
  <c r="H38" i="31"/>
  <c r="N37" i="31"/>
  <c r="L37" i="31"/>
  <c r="K37" i="31"/>
  <c r="I37" i="31"/>
  <c r="G37" i="31"/>
  <c r="F37" i="31"/>
  <c r="M36" i="31"/>
  <c r="H36" i="31"/>
  <c r="J36" i="31" s="1"/>
  <c r="M35" i="31"/>
  <c r="H35" i="31"/>
  <c r="J35" i="31" s="1"/>
  <c r="M34" i="31"/>
  <c r="H34" i="31"/>
  <c r="J34" i="31" s="1"/>
  <c r="M33" i="31"/>
  <c r="H33" i="31"/>
  <c r="J33" i="31" s="1"/>
  <c r="M32" i="31"/>
  <c r="H32" i="31"/>
  <c r="J32" i="31" s="1"/>
  <c r="M31" i="31"/>
  <c r="H31" i="31"/>
  <c r="J31" i="31" s="1"/>
  <c r="M30" i="31"/>
  <c r="H30" i="31"/>
  <c r="J30" i="31" s="1"/>
  <c r="M29" i="31"/>
  <c r="H29" i="31"/>
  <c r="J29" i="31" s="1"/>
  <c r="M28" i="31"/>
  <c r="H28" i="31"/>
  <c r="J28" i="31" s="1"/>
  <c r="M27" i="31"/>
  <c r="H27" i="31"/>
  <c r="J27" i="31" s="1"/>
  <c r="M26" i="31"/>
  <c r="H26" i="31"/>
  <c r="J26" i="31" s="1"/>
  <c r="M25" i="31"/>
  <c r="H25" i="31"/>
  <c r="J25" i="31" s="1"/>
  <c r="M24" i="31"/>
  <c r="H24" i="31"/>
  <c r="N23" i="31"/>
  <c r="L23" i="31"/>
  <c r="K23" i="31"/>
  <c r="I23" i="31"/>
  <c r="G23" i="31"/>
  <c r="F23" i="31"/>
  <c r="M22" i="31"/>
  <c r="H22" i="31"/>
  <c r="J22" i="31" s="1"/>
  <c r="M21" i="31"/>
  <c r="H21" i="31"/>
  <c r="J21" i="31" s="1"/>
  <c r="M20" i="31"/>
  <c r="H20" i="31"/>
  <c r="J20" i="31" s="1"/>
  <c r="M19" i="31"/>
  <c r="H19" i="31"/>
  <c r="J19" i="31" s="1"/>
  <c r="M18" i="31"/>
  <c r="H18" i="31"/>
  <c r="J18" i="31" s="1"/>
  <c r="M17" i="31"/>
  <c r="H17" i="31"/>
  <c r="J17" i="31" s="1"/>
  <c r="M16" i="31"/>
  <c r="H16" i="31"/>
  <c r="J16" i="31" s="1"/>
  <c r="M15" i="31"/>
  <c r="H15" i="31"/>
  <c r="J15" i="31" s="1"/>
  <c r="M14" i="31"/>
  <c r="H14" i="31"/>
  <c r="J14" i="31" s="1"/>
  <c r="M13" i="31"/>
  <c r="H13" i="31"/>
  <c r="J13" i="31" s="1"/>
  <c r="M12" i="31"/>
  <c r="H12" i="31"/>
  <c r="J12" i="31" s="1"/>
  <c r="M11" i="31"/>
  <c r="H11" i="31"/>
  <c r="J11" i="31" s="1"/>
  <c r="M10" i="31"/>
  <c r="H10" i="31"/>
  <c r="L53" i="56"/>
  <c r="I53" i="56"/>
  <c r="N53" i="56"/>
  <c r="K53" i="56"/>
  <c r="G53" i="56"/>
  <c r="F53" i="56"/>
  <c r="H53" i="56"/>
  <c r="N53" i="55"/>
  <c r="K53" i="55"/>
  <c r="G53" i="55"/>
  <c r="F53" i="55"/>
  <c r="L53" i="55"/>
  <c r="I53" i="55"/>
  <c r="M53" i="55"/>
  <c r="H53" i="55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H48" i="54"/>
  <c r="J48" i="54" s="1"/>
  <c r="M47" i="54"/>
  <c r="H47" i="54"/>
  <c r="J47" i="54" s="1"/>
  <c r="M46" i="54"/>
  <c r="H46" i="54"/>
  <c r="J46" i="54" s="1"/>
  <c r="M45" i="54"/>
  <c r="H45" i="54"/>
  <c r="J45" i="54" s="1"/>
  <c r="M44" i="54"/>
  <c r="H44" i="54"/>
  <c r="J44" i="54" s="1"/>
  <c r="M43" i="54"/>
  <c r="H43" i="54"/>
  <c r="J43" i="54" s="1"/>
  <c r="M42" i="54"/>
  <c r="H42" i="54"/>
  <c r="J42" i="54" s="1"/>
  <c r="M41" i="54"/>
  <c r="H41" i="54"/>
  <c r="J41" i="54" s="1"/>
  <c r="M40" i="54"/>
  <c r="H40" i="54"/>
  <c r="J40" i="54" s="1"/>
  <c r="M39" i="54"/>
  <c r="H39" i="54"/>
  <c r="J39" i="54" s="1"/>
  <c r="M38" i="54"/>
  <c r="H38" i="54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H34" i="54"/>
  <c r="J34" i="54" s="1"/>
  <c r="M33" i="54"/>
  <c r="H33" i="54"/>
  <c r="J33" i="54" s="1"/>
  <c r="M32" i="54"/>
  <c r="H32" i="54"/>
  <c r="J32" i="54" s="1"/>
  <c r="M31" i="54"/>
  <c r="H31" i="54"/>
  <c r="J31" i="54" s="1"/>
  <c r="M30" i="54"/>
  <c r="H30" i="54"/>
  <c r="J30" i="54" s="1"/>
  <c r="M29" i="54"/>
  <c r="H29" i="54"/>
  <c r="J29" i="54" s="1"/>
  <c r="M28" i="54"/>
  <c r="H28" i="54"/>
  <c r="J28" i="54" s="1"/>
  <c r="M27" i="54"/>
  <c r="H27" i="54"/>
  <c r="J27" i="54" s="1"/>
  <c r="M26" i="54"/>
  <c r="H26" i="54"/>
  <c r="J26" i="54" s="1"/>
  <c r="M25" i="54"/>
  <c r="H25" i="54"/>
  <c r="M24" i="54"/>
  <c r="H24" i="54"/>
  <c r="J24" i="54" s="1"/>
  <c r="N23" i="54"/>
  <c r="L23" i="54"/>
  <c r="K23" i="54"/>
  <c r="I23" i="54"/>
  <c r="G23" i="54"/>
  <c r="F23" i="54"/>
  <c r="M22" i="54"/>
  <c r="H22" i="54"/>
  <c r="J22" i="54" s="1"/>
  <c r="M21" i="54"/>
  <c r="H21" i="54"/>
  <c r="J21" i="54" s="1"/>
  <c r="M20" i="54"/>
  <c r="H20" i="54"/>
  <c r="J20" i="54" s="1"/>
  <c r="M19" i="54"/>
  <c r="H19" i="54"/>
  <c r="J19" i="54" s="1"/>
  <c r="M18" i="54"/>
  <c r="J18" i="54"/>
  <c r="H18" i="54"/>
  <c r="M17" i="54"/>
  <c r="H17" i="54"/>
  <c r="J17" i="54" s="1"/>
  <c r="M16" i="54"/>
  <c r="H16" i="54"/>
  <c r="J16" i="54" s="1"/>
  <c r="M15" i="54"/>
  <c r="H15" i="54"/>
  <c r="J15" i="54" s="1"/>
  <c r="M14" i="54"/>
  <c r="H14" i="54"/>
  <c r="J14" i="54" s="1"/>
  <c r="M13" i="54"/>
  <c r="H13" i="54"/>
  <c r="J13" i="54" s="1"/>
  <c r="M12" i="54"/>
  <c r="H12" i="54"/>
  <c r="J12" i="54" s="1"/>
  <c r="M11" i="54"/>
  <c r="H11" i="54"/>
  <c r="M10" i="54"/>
  <c r="H10" i="54"/>
  <c r="J10" i="54" s="1"/>
  <c r="N51" i="52"/>
  <c r="L51" i="52"/>
  <c r="K51" i="52"/>
  <c r="I51" i="52"/>
  <c r="G51" i="52"/>
  <c r="F51" i="52"/>
  <c r="M50" i="52"/>
  <c r="H50" i="52"/>
  <c r="J50" i="52" s="1"/>
  <c r="M49" i="52"/>
  <c r="H49" i="52"/>
  <c r="J49" i="52" s="1"/>
  <c r="M48" i="52"/>
  <c r="H48" i="52"/>
  <c r="J48" i="52" s="1"/>
  <c r="M47" i="52"/>
  <c r="H47" i="52"/>
  <c r="J47" i="52" s="1"/>
  <c r="M46" i="52"/>
  <c r="H46" i="52"/>
  <c r="J46" i="52" s="1"/>
  <c r="M45" i="52"/>
  <c r="H45" i="52"/>
  <c r="J45" i="52" s="1"/>
  <c r="M44" i="52"/>
  <c r="H44" i="52"/>
  <c r="J44" i="52" s="1"/>
  <c r="M43" i="52"/>
  <c r="H43" i="52"/>
  <c r="J43" i="52" s="1"/>
  <c r="M42" i="52"/>
  <c r="H42" i="52"/>
  <c r="J42" i="52" s="1"/>
  <c r="M41" i="52"/>
  <c r="H41" i="52"/>
  <c r="J41" i="52" s="1"/>
  <c r="M40" i="52"/>
  <c r="H40" i="52"/>
  <c r="J40" i="52" s="1"/>
  <c r="M39" i="52"/>
  <c r="H39" i="52"/>
  <c r="J39" i="52" s="1"/>
  <c r="M38" i="52"/>
  <c r="H38" i="52"/>
  <c r="N37" i="52"/>
  <c r="L37" i="52"/>
  <c r="K37" i="52"/>
  <c r="I37" i="52"/>
  <c r="G37" i="52"/>
  <c r="F37" i="52"/>
  <c r="M36" i="52"/>
  <c r="H36" i="52"/>
  <c r="J36" i="52" s="1"/>
  <c r="M35" i="52"/>
  <c r="H35" i="52"/>
  <c r="J35" i="52" s="1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H29" i="52"/>
  <c r="J29" i="52" s="1"/>
  <c r="M28" i="52"/>
  <c r="H28" i="52"/>
  <c r="J28" i="52" s="1"/>
  <c r="M27" i="52"/>
  <c r="H27" i="52"/>
  <c r="J27" i="52" s="1"/>
  <c r="M26" i="52"/>
  <c r="H26" i="52"/>
  <c r="J26" i="52" s="1"/>
  <c r="M25" i="52"/>
  <c r="H25" i="52"/>
  <c r="J25" i="52" s="1"/>
  <c r="M24" i="52"/>
  <c r="H24" i="52"/>
  <c r="N23" i="52"/>
  <c r="L23" i="52"/>
  <c r="L53" i="52" s="1"/>
  <c r="K23" i="52"/>
  <c r="I23" i="52"/>
  <c r="G23" i="52"/>
  <c r="F23" i="52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J16" i="52"/>
  <c r="H16" i="52"/>
  <c r="M15" i="52"/>
  <c r="H15" i="52"/>
  <c r="J15" i="52" s="1"/>
  <c r="M14" i="52"/>
  <c r="H14" i="52"/>
  <c r="J14" i="52" s="1"/>
  <c r="M13" i="52"/>
  <c r="H13" i="52"/>
  <c r="J13" i="52" s="1"/>
  <c r="M12" i="52"/>
  <c r="H12" i="52"/>
  <c r="J12" i="52" s="1"/>
  <c r="M11" i="52"/>
  <c r="H11" i="52"/>
  <c r="J11" i="52" s="1"/>
  <c r="M10" i="52"/>
  <c r="H10" i="52"/>
  <c r="N51" i="47"/>
  <c r="L51" i="47"/>
  <c r="K51" i="47"/>
  <c r="I51" i="47"/>
  <c r="G51" i="47"/>
  <c r="F51" i="47"/>
  <c r="M50" i="47"/>
  <c r="H50" i="47"/>
  <c r="J50" i="47" s="1"/>
  <c r="M49" i="47"/>
  <c r="H49" i="47"/>
  <c r="J49" i="47" s="1"/>
  <c r="M48" i="47"/>
  <c r="H48" i="47"/>
  <c r="J48" i="47" s="1"/>
  <c r="M47" i="47"/>
  <c r="H47" i="47"/>
  <c r="J47" i="47" s="1"/>
  <c r="M46" i="47"/>
  <c r="H46" i="47"/>
  <c r="J46" i="47" s="1"/>
  <c r="M45" i="47"/>
  <c r="H45" i="47"/>
  <c r="J45" i="47" s="1"/>
  <c r="M44" i="47"/>
  <c r="H44" i="47"/>
  <c r="J44" i="47" s="1"/>
  <c r="M43" i="47"/>
  <c r="H43" i="47"/>
  <c r="J43" i="47" s="1"/>
  <c r="M42" i="47"/>
  <c r="H42" i="47"/>
  <c r="J42" i="47" s="1"/>
  <c r="M41" i="47"/>
  <c r="H41" i="47"/>
  <c r="J41" i="47" s="1"/>
  <c r="M40" i="47"/>
  <c r="H40" i="47"/>
  <c r="J40" i="47" s="1"/>
  <c r="M39" i="47"/>
  <c r="H39" i="47"/>
  <c r="J39" i="47" s="1"/>
  <c r="M38" i="47"/>
  <c r="H38" i="47"/>
  <c r="N37" i="47"/>
  <c r="L37" i="47"/>
  <c r="K37" i="47"/>
  <c r="I37" i="47"/>
  <c r="G37" i="47"/>
  <c r="F37" i="47"/>
  <c r="M36" i="47"/>
  <c r="H36" i="47"/>
  <c r="J36" i="47" s="1"/>
  <c r="M35" i="47"/>
  <c r="H35" i="47"/>
  <c r="J35" i="47" s="1"/>
  <c r="M34" i="47"/>
  <c r="H34" i="47"/>
  <c r="J34" i="47" s="1"/>
  <c r="M33" i="47"/>
  <c r="H33" i="47"/>
  <c r="J33" i="47" s="1"/>
  <c r="M32" i="47"/>
  <c r="H32" i="47"/>
  <c r="J32" i="47" s="1"/>
  <c r="M31" i="47"/>
  <c r="H31" i="47"/>
  <c r="J31" i="47" s="1"/>
  <c r="M30" i="47"/>
  <c r="H30" i="47"/>
  <c r="J30" i="47" s="1"/>
  <c r="M29" i="47"/>
  <c r="H29" i="47"/>
  <c r="J29" i="47" s="1"/>
  <c r="M28" i="47"/>
  <c r="H28" i="47"/>
  <c r="J28" i="47" s="1"/>
  <c r="M27" i="47"/>
  <c r="H27" i="47"/>
  <c r="J27" i="47" s="1"/>
  <c r="M26" i="47"/>
  <c r="H26" i="47"/>
  <c r="J26" i="47" s="1"/>
  <c r="M25" i="47"/>
  <c r="H25" i="47"/>
  <c r="J25" i="47" s="1"/>
  <c r="M24" i="47"/>
  <c r="H24" i="47"/>
  <c r="N23" i="47"/>
  <c r="L23" i="47"/>
  <c r="K23" i="47"/>
  <c r="I23" i="47"/>
  <c r="G23" i="47"/>
  <c r="F23" i="47"/>
  <c r="M22" i="47"/>
  <c r="H22" i="47"/>
  <c r="J22" i="47" s="1"/>
  <c r="M21" i="47"/>
  <c r="H21" i="47"/>
  <c r="J21" i="47" s="1"/>
  <c r="M20" i="47"/>
  <c r="H20" i="47"/>
  <c r="J20" i="47" s="1"/>
  <c r="M19" i="47"/>
  <c r="H19" i="47"/>
  <c r="J19" i="47" s="1"/>
  <c r="M18" i="47"/>
  <c r="H18" i="47"/>
  <c r="J18" i="47" s="1"/>
  <c r="M17" i="47"/>
  <c r="H17" i="47"/>
  <c r="J17" i="47" s="1"/>
  <c r="M16" i="47"/>
  <c r="H16" i="47"/>
  <c r="J16" i="47" s="1"/>
  <c r="M15" i="47"/>
  <c r="H15" i="47"/>
  <c r="J15" i="47" s="1"/>
  <c r="M14" i="47"/>
  <c r="H14" i="47"/>
  <c r="J14" i="47" s="1"/>
  <c r="M13" i="47"/>
  <c r="H13" i="47"/>
  <c r="J13" i="47" s="1"/>
  <c r="M12" i="47"/>
  <c r="H12" i="47"/>
  <c r="J12" i="47" s="1"/>
  <c r="M11" i="47"/>
  <c r="H11" i="47"/>
  <c r="J11" i="47" s="1"/>
  <c r="M10" i="47"/>
  <c r="H10" i="47"/>
  <c r="N51" i="46"/>
  <c r="L51" i="46"/>
  <c r="K51" i="46"/>
  <c r="I51" i="46"/>
  <c r="G51" i="46"/>
  <c r="F51" i="46"/>
  <c r="M50" i="46"/>
  <c r="H50" i="46"/>
  <c r="J50" i="46" s="1"/>
  <c r="M49" i="46"/>
  <c r="H49" i="46"/>
  <c r="J49" i="46" s="1"/>
  <c r="M48" i="46"/>
  <c r="H48" i="46"/>
  <c r="J48" i="46" s="1"/>
  <c r="M47" i="46"/>
  <c r="H47" i="46"/>
  <c r="J47" i="46" s="1"/>
  <c r="M46" i="46"/>
  <c r="H46" i="46"/>
  <c r="J46" i="46" s="1"/>
  <c r="M45" i="46"/>
  <c r="H45" i="46"/>
  <c r="J45" i="46" s="1"/>
  <c r="M44" i="46"/>
  <c r="H44" i="46"/>
  <c r="J44" i="46" s="1"/>
  <c r="M43" i="46"/>
  <c r="H43" i="46"/>
  <c r="J43" i="46" s="1"/>
  <c r="M42" i="46"/>
  <c r="H42" i="46"/>
  <c r="J42" i="46" s="1"/>
  <c r="M41" i="46"/>
  <c r="H41" i="46"/>
  <c r="J41" i="46" s="1"/>
  <c r="M40" i="46"/>
  <c r="H40" i="46"/>
  <c r="J40" i="46" s="1"/>
  <c r="M39" i="46"/>
  <c r="H39" i="46"/>
  <c r="J39" i="46" s="1"/>
  <c r="M38" i="46"/>
  <c r="H38" i="46"/>
  <c r="N37" i="46"/>
  <c r="L37" i="46"/>
  <c r="K37" i="46"/>
  <c r="I37" i="46"/>
  <c r="G37" i="46"/>
  <c r="F37" i="46"/>
  <c r="M36" i="46"/>
  <c r="H36" i="46"/>
  <c r="J36" i="46" s="1"/>
  <c r="M35" i="46"/>
  <c r="H35" i="46"/>
  <c r="J35" i="46" s="1"/>
  <c r="M34" i="46"/>
  <c r="H34" i="46"/>
  <c r="J34" i="46" s="1"/>
  <c r="M33" i="46"/>
  <c r="H33" i="46"/>
  <c r="J33" i="46" s="1"/>
  <c r="M32" i="46"/>
  <c r="H32" i="46"/>
  <c r="J32" i="46" s="1"/>
  <c r="M31" i="46"/>
  <c r="H31" i="46"/>
  <c r="J31" i="46" s="1"/>
  <c r="M30" i="46"/>
  <c r="H30" i="46"/>
  <c r="J30" i="46" s="1"/>
  <c r="M29" i="46"/>
  <c r="H29" i="46"/>
  <c r="J29" i="46" s="1"/>
  <c r="M28" i="46"/>
  <c r="H28" i="46"/>
  <c r="J28" i="46" s="1"/>
  <c r="M27" i="46"/>
  <c r="H27" i="46"/>
  <c r="J27" i="46" s="1"/>
  <c r="M26" i="46"/>
  <c r="H26" i="46"/>
  <c r="J26" i="46" s="1"/>
  <c r="M25" i="46"/>
  <c r="H25" i="46"/>
  <c r="J25" i="46" s="1"/>
  <c r="M24" i="46"/>
  <c r="H24" i="46"/>
  <c r="N23" i="46"/>
  <c r="L23" i="46"/>
  <c r="K23" i="46"/>
  <c r="I23" i="46"/>
  <c r="G23" i="46"/>
  <c r="F23" i="46"/>
  <c r="M22" i="46"/>
  <c r="H22" i="46"/>
  <c r="J22" i="46" s="1"/>
  <c r="M21" i="46"/>
  <c r="H21" i="46"/>
  <c r="J21" i="46" s="1"/>
  <c r="M20" i="46"/>
  <c r="H20" i="46"/>
  <c r="J20" i="46" s="1"/>
  <c r="M19" i="46"/>
  <c r="H19" i="46"/>
  <c r="J19" i="46" s="1"/>
  <c r="M18" i="46"/>
  <c r="H18" i="46"/>
  <c r="J18" i="46" s="1"/>
  <c r="M17" i="46"/>
  <c r="H17" i="46"/>
  <c r="J17" i="46" s="1"/>
  <c r="M16" i="46"/>
  <c r="H16" i="46"/>
  <c r="J16" i="46" s="1"/>
  <c r="M15" i="46"/>
  <c r="H15" i="46"/>
  <c r="J15" i="46" s="1"/>
  <c r="M14" i="46"/>
  <c r="H14" i="46"/>
  <c r="J14" i="46" s="1"/>
  <c r="M13" i="46"/>
  <c r="H13" i="46"/>
  <c r="J13" i="46" s="1"/>
  <c r="M12" i="46"/>
  <c r="H12" i="46"/>
  <c r="J12" i="46" s="1"/>
  <c r="M11" i="46"/>
  <c r="H11" i="46"/>
  <c r="J11" i="46" s="1"/>
  <c r="M10" i="46"/>
  <c r="H10" i="46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H48" i="44"/>
  <c r="J48" i="44" s="1"/>
  <c r="M47" i="44"/>
  <c r="H47" i="44"/>
  <c r="J47" i="44" s="1"/>
  <c r="M46" i="44"/>
  <c r="H46" i="44"/>
  <c r="J46" i="44" s="1"/>
  <c r="M45" i="44"/>
  <c r="H45" i="44"/>
  <c r="J45" i="44" s="1"/>
  <c r="M44" i="44"/>
  <c r="H44" i="44"/>
  <c r="J44" i="44" s="1"/>
  <c r="M43" i="44"/>
  <c r="H43" i="44"/>
  <c r="J43" i="44" s="1"/>
  <c r="M42" i="44"/>
  <c r="H42" i="44"/>
  <c r="J42" i="44" s="1"/>
  <c r="M41" i="44"/>
  <c r="H41" i="44"/>
  <c r="J41" i="44" s="1"/>
  <c r="M40" i="44"/>
  <c r="H40" i="44"/>
  <c r="J40" i="44" s="1"/>
  <c r="M39" i="44"/>
  <c r="H39" i="44"/>
  <c r="J39" i="44" s="1"/>
  <c r="M38" i="44"/>
  <c r="H38" i="44"/>
  <c r="N37" i="44"/>
  <c r="L37" i="44"/>
  <c r="K37" i="44"/>
  <c r="I37" i="44"/>
  <c r="G37" i="44"/>
  <c r="F37" i="44"/>
  <c r="M36" i="44"/>
  <c r="H36" i="44"/>
  <c r="J36" i="44" s="1"/>
  <c r="M35" i="44"/>
  <c r="H35" i="44"/>
  <c r="J35" i="44" s="1"/>
  <c r="M34" i="44"/>
  <c r="H34" i="44"/>
  <c r="J34" i="44" s="1"/>
  <c r="M33" i="44"/>
  <c r="H33" i="44"/>
  <c r="J33" i="44" s="1"/>
  <c r="M32" i="44"/>
  <c r="H32" i="44"/>
  <c r="J32" i="44" s="1"/>
  <c r="M31" i="44"/>
  <c r="H31" i="44"/>
  <c r="J31" i="44" s="1"/>
  <c r="M30" i="44"/>
  <c r="H30" i="44"/>
  <c r="J30" i="44" s="1"/>
  <c r="M29" i="44"/>
  <c r="H29" i="44"/>
  <c r="J29" i="44" s="1"/>
  <c r="M28" i="44"/>
  <c r="H28" i="44"/>
  <c r="J28" i="44" s="1"/>
  <c r="M27" i="44"/>
  <c r="H27" i="44"/>
  <c r="J27" i="44" s="1"/>
  <c r="M26" i="44"/>
  <c r="H26" i="44"/>
  <c r="J26" i="44" s="1"/>
  <c r="M25" i="44"/>
  <c r="H25" i="44"/>
  <c r="J25" i="44" s="1"/>
  <c r="M24" i="44"/>
  <c r="H24" i="44"/>
  <c r="N23" i="44"/>
  <c r="L23" i="44"/>
  <c r="K23" i="44"/>
  <c r="K53" i="44" s="1"/>
  <c r="I23" i="44"/>
  <c r="G23" i="44"/>
  <c r="F23" i="44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H16" i="44"/>
  <c r="J16" i="44" s="1"/>
  <c r="M15" i="44"/>
  <c r="H15" i="44"/>
  <c r="J15" i="44" s="1"/>
  <c r="M14" i="44"/>
  <c r="H14" i="44"/>
  <c r="J14" i="44" s="1"/>
  <c r="M13" i="44"/>
  <c r="H13" i="44"/>
  <c r="J13" i="44" s="1"/>
  <c r="M12" i="44"/>
  <c r="H12" i="44"/>
  <c r="J12" i="44" s="1"/>
  <c r="M11" i="44"/>
  <c r="H11" i="44"/>
  <c r="J11" i="44" s="1"/>
  <c r="M10" i="44"/>
  <c r="H10" i="44"/>
  <c r="N51" i="35"/>
  <c r="L51" i="35"/>
  <c r="K51" i="35"/>
  <c r="I51" i="35"/>
  <c r="G51" i="35"/>
  <c r="F51" i="35"/>
  <c r="M50" i="35"/>
  <c r="H50" i="35"/>
  <c r="J50" i="35" s="1"/>
  <c r="M49" i="35"/>
  <c r="H49" i="35"/>
  <c r="J49" i="35" s="1"/>
  <c r="M48" i="35"/>
  <c r="H48" i="35"/>
  <c r="J48" i="35" s="1"/>
  <c r="M47" i="35"/>
  <c r="H47" i="35"/>
  <c r="J47" i="35" s="1"/>
  <c r="M46" i="35"/>
  <c r="H46" i="35"/>
  <c r="J46" i="35" s="1"/>
  <c r="M45" i="35"/>
  <c r="H45" i="35"/>
  <c r="J45" i="35" s="1"/>
  <c r="M44" i="35"/>
  <c r="H44" i="35"/>
  <c r="J44" i="35" s="1"/>
  <c r="M43" i="35"/>
  <c r="H43" i="35"/>
  <c r="J43" i="35" s="1"/>
  <c r="M42" i="35"/>
  <c r="H42" i="35"/>
  <c r="J42" i="35" s="1"/>
  <c r="M41" i="35"/>
  <c r="H41" i="35"/>
  <c r="J41" i="35" s="1"/>
  <c r="M40" i="35"/>
  <c r="H40" i="35"/>
  <c r="J40" i="35" s="1"/>
  <c r="M39" i="35"/>
  <c r="H39" i="35"/>
  <c r="J39" i="35" s="1"/>
  <c r="M38" i="35"/>
  <c r="H38" i="35"/>
  <c r="N37" i="35"/>
  <c r="L37" i="35"/>
  <c r="K37" i="35"/>
  <c r="I37" i="35"/>
  <c r="G37" i="35"/>
  <c r="F37" i="35"/>
  <c r="M36" i="35"/>
  <c r="H36" i="35"/>
  <c r="J36" i="35" s="1"/>
  <c r="M35" i="35"/>
  <c r="J35" i="35"/>
  <c r="H35" i="35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H27" i="35"/>
  <c r="J27" i="35" s="1"/>
  <c r="M26" i="35"/>
  <c r="H26" i="35"/>
  <c r="J26" i="35" s="1"/>
  <c r="M25" i="35"/>
  <c r="H25" i="35"/>
  <c r="J25" i="35" s="1"/>
  <c r="M24" i="35"/>
  <c r="H24" i="35"/>
  <c r="H37" i="35" s="1"/>
  <c r="N23" i="35"/>
  <c r="L23" i="35"/>
  <c r="K23" i="35"/>
  <c r="I23" i="35"/>
  <c r="G23" i="35"/>
  <c r="F23" i="35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J15" i="35"/>
  <c r="H15" i="35"/>
  <c r="M14" i="35"/>
  <c r="H14" i="35"/>
  <c r="J14" i="35" s="1"/>
  <c r="M13" i="35"/>
  <c r="H13" i="35"/>
  <c r="J13" i="35" s="1"/>
  <c r="M12" i="35"/>
  <c r="H12" i="35"/>
  <c r="J12" i="35" s="1"/>
  <c r="M11" i="35"/>
  <c r="H11" i="35"/>
  <c r="J11" i="35" s="1"/>
  <c r="M10" i="35"/>
  <c r="H10" i="35"/>
  <c r="N51" i="33"/>
  <c r="L51" i="33"/>
  <c r="K51" i="33"/>
  <c r="I51" i="33"/>
  <c r="G51" i="33"/>
  <c r="F51" i="33"/>
  <c r="M50" i="33"/>
  <c r="H50" i="33"/>
  <c r="J50" i="33" s="1"/>
  <c r="M49" i="33"/>
  <c r="H49" i="33"/>
  <c r="J49" i="33" s="1"/>
  <c r="M48" i="33"/>
  <c r="H48" i="33"/>
  <c r="J48" i="33" s="1"/>
  <c r="M47" i="33"/>
  <c r="H47" i="33"/>
  <c r="J47" i="33" s="1"/>
  <c r="M46" i="33"/>
  <c r="H46" i="33"/>
  <c r="J46" i="33" s="1"/>
  <c r="M45" i="33"/>
  <c r="H45" i="33"/>
  <c r="J45" i="33" s="1"/>
  <c r="M44" i="33"/>
  <c r="H44" i="33"/>
  <c r="J44" i="33" s="1"/>
  <c r="M43" i="33"/>
  <c r="H43" i="33"/>
  <c r="J43" i="33" s="1"/>
  <c r="M42" i="33"/>
  <c r="H42" i="33"/>
  <c r="J42" i="33" s="1"/>
  <c r="M41" i="33"/>
  <c r="H41" i="33"/>
  <c r="J41" i="33" s="1"/>
  <c r="M40" i="33"/>
  <c r="H40" i="33"/>
  <c r="J40" i="33" s="1"/>
  <c r="M39" i="33"/>
  <c r="H39" i="33"/>
  <c r="J39" i="33" s="1"/>
  <c r="M38" i="33"/>
  <c r="H38" i="33"/>
  <c r="N37" i="33"/>
  <c r="L37" i="33"/>
  <c r="K37" i="33"/>
  <c r="I37" i="33"/>
  <c r="G37" i="33"/>
  <c r="F37" i="33"/>
  <c r="M36" i="33"/>
  <c r="H36" i="33"/>
  <c r="J36" i="33" s="1"/>
  <c r="M35" i="33"/>
  <c r="H35" i="33"/>
  <c r="J35" i="33" s="1"/>
  <c r="M34" i="33"/>
  <c r="J34" i="33"/>
  <c r="H34" i="33"/>
  <c r="M33" i="33"/>
  <c r="H33" i="33"/>
  <c r="J33" i="33" s="1"/>
  <c r="M32" i="33"/>
  <c r="H32" i="33"/>
  <c r="J32" i="33" s="1"/>
  <c r="M31" i="33"/>
  <c r="H31" i="33"/>
  <c r="J31" i="33" s="1"/>
  <c r="M30" i="33"/>
  <c r="H30" i="33"/>
  <c r="J30" i="33" s="1"/>
  <c r="M29" i="33"/>
  <c r="H29" i="33"/>
  <c r="J29" i="33" s="1"/>
  <c r="M28" i="33"/>
  <c r="H28" i="33"/>
  <c r="J28" i="33" s="1"/>
  <c r="M27" i="33"/>
  <c r="H27" i="33"/>
  <c r="J27" i="33" s="1"/>
  <c r="M26" i="33"/>
  <c r="H26" i="33"/>
  <c r="J26" i="33" s="1"/>
  <c r="M25" i="33"/>
  <c r="H25" i="33"/>
  <c r="J25" i="33" s="1"/>
  <c r="M24" i="33"/>
  <c r="H24" i="33"/>
  <c r="N23" i="33"/>
  <c r="L23" i="33"/>
  <c r="K23" i="33"/>
  <c r="I23" i="33"/>
  <c r="G23" i="33"/>
  <c r="F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H51" i="54" l="1"/>
  <c r="L53" i="47"/>
  <c r="G53" i="44"/>
  <c r="H37" i="33"/>
  <c r="F53" i="35"/>
  <c r="L53" i="31"/>
  <c r="I53" i="31"/>
  <c r="F53" i="31"/>
  <c r="M51" i="47"/>
  <c r="F53" i="47"/>
  <c r="G53" i="54"/>
  <c r="K53" i="54"/>
  <c r="I53" i="35"/>
  <c r="M23" i="35"/>
  <c r="I53" i="33"/>
  <c r="K53" i="33"/>
  <c r="K53" i="35"/>
  <c r="I53" i="54"/>
  <c r="H51" i="33"/>
  <c r="H37" i="44"/>
  <c r="M23" i="47"/>
  <c r="I53" i="52"/>
  <c r="M23" i="54"/>
  <c r="M37" i="54"/>
  <c r="F53" i="33"/>
  <c r="G53" i="33"/>
  <c r="G53" i="35"/>
  <c r="M23" i="52"/>
  <c r="F53" i="54"/>
  <c r="K53" i="46"/>
  <c r="F53" i="46"/>
  <c r="I53" i="46"/>
  <c r="N53" i="31"/>
  <c r="K53" i="31"/>
  <c r="M51" i="31"/>
  <c r="H51" i="31"/>
  <c r="M37" i="31"/>
  <c r="G53" i="31"/>
  <c r="H37" i="31"/>
  <c r="M23" i="31"/>
  <c r="H23" i="31"/>
  <c r="M51" i="54"/>
  <c r="J38" i="54"/>
  <c r="J51" i="54" s="1"/>
  <c r="N53" i="54"/>
  <c r="L53" i="54"/>
  <c r="H37" i="54"/>
  <c r="H23" i="54"/>
  <c r="M51" i="52"/>
  <c r="F53" i="52"/>
  <c r="H51" i="52"/>
  <c r="N53" i="52"/>
  <c r="K53" i="52"/>
  <c r="M37" i="52"/>
  <c r="G53" i="52"/>
  <c r="H37" i="52"/>
  <c r="H23" i="52"/>
  <c r="K53" i="47"/>
  <c r="I53" i="47"/>
  <c r="H51" i="47"/>
  <c r="N53" i="47"/>
  <c r="M37" i="47"/>
  <c r="G53" i="47"/>
  <c r="H37" i="47"/>
  <c r="H23" i="47"/>
  <c r="N53" i="46"/>
  <c r="M51" i="46"/>
  <c r="H51" i="46"/>
  <c r="M37" i="46"/>
  <c r="L53" i="46"/>
  <c r="G53" i="46"/>
  <c r="H37" i="46"/>
  <c r="M23" i="46"/>
  <c r="H23" i="46"/>
  <c r="L53" i="44"/>
  <c r="N53" i="44"/>
  <c r="M51" i="44"/>
  <c r="F53" i="44"/>
  <c r="H51" i="44"/>
  <c r="M37" i="44"/>
  <c r="I53" i="44"/>
  <c r="M23" i="44"/>
  <c r="H23" i="44"/>
  <c r="M51" i="35"/>
  <c r="H51" i="35"/>
  <c r="N53" i="35"/>
  <c r="M37" i="35"/>
  <c r="L53" i="35"/>
  <c r="H23" i="35"/>
  <c r="H53" i="35" s="1"/>
  <c r="L53" i="33"/>
  <c r="M51" i="33"/>
  <c r="J38" i="33"/>
  <c r="J51" i="33" s="1"/>
  <c r="N53" i="33"/>
  <c r="M37" i="33"/>
  <c r="J24" i="33"/>
  <c r="J37" i="33" s="1"/>
  <c r="M23" i="33"/>
  <c r="H23" i="33"/>
  <c r="J10" i="31"/>
  <c r="J23" i="31" s="1"/>
  <c r="J24" i="31"/>
  <c r="J37" i="31" s="1"/>
  <c r="J38" i="31"/>
  <c r="J51" i="31" s="1"/>
  <c r="M53" i="56"/>
  <c r="J53" i="56"/>
  <c r="J11" i="54"/>
  <c r="J23" i="54" s="1"/>
  <c r="J25" i="54"/>
  <c r="J37" i="54" s="1"/>
  <c r="J10" i="52"/>
  <c r="J23" i="52" s="1"/>
  <c r="J24" i="52"/>
  <c r="J37" i="52" s="1"/>
  <c r="J38" i="52"/>
  <c r="J51" i="52" s="1"/>
  <c r="J10" i="47"/>
  <c r="J23" i="47" s="1"/>
  <c r="J24" i="47"/>
  <c r="J37" i="47" s="1"/>
  <c r="J38" i="47"/>
  <c r="J51" i="47" s="1"/>
  <c r="J10" i="46"/>
  <c r="J23" i="46" s="1"/>
  <c r="J24" i="46"/>
  <c r="J37" i="46" s="1"/>
  <c r="J38" i="46"/>
  <c r="J51" i="46" s="1"/>
  <c r="J10" i="44"/>
  <c r="J23" i="44" s="1"/>
  <c r="J24" i="44"/>
  <c r="J37" i="44" s="1"/>
  <c r="J38" i="44"/>
  <c r="J51" i="44" s="1"/>
  <c r="J10" i="35"/>
  <c r="J23" i="35" s="1"/>
  <c r="J24" i="35"/>
  <c r="J37" i="35" s="1"/>
  <c r="J38" i="35"/>
  <c r="J51" i="35" s="1"/>
  <c r="J23" i="33"/>
  <c r="M53" i="47" l="1"/>
  <c r="H53" i="44"/>
  <c r="M53" i="52"/>
  <c r="M53" i="54"/>
  <c r="M53" i="35"/>
  <c r="H53" i="33"/>
  <c r="H53" i="52"/>
  <c r="M53" i="33"/>
  <c r="M53" i="46"/>
  <c r="H53" i="46"/>
  <c r="M53" i="31"/>
  <c r="H53" i="31"/>
  <c r="H53" i="54"/>
  <c r="J53" i="52"/>
  <c r="H53" i="47"/>
  <c r="M53" i="44"/>
  <c r="J53" i="44"/>
  <c r="J53" i="35"/>
  <c r="J53" i="31"/>
  <c r="J53" i="55"/>
  <c r="J53" i="54"/>
  <c r="J53" i="47"/>
  <c r="J53" i="46"/>
  <c r="J53" i="33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K53" i="3" l="1"/>
  <c r="H37" i="3"/>
  <c r="M51" i="3"/>
  <c r="G53" i="3"/>
  <c r="J51" i="3"/>
  <c r="H51" i="3"/>
  <c r="N53" i="3"/>
  <c r="L53" i="3"/>
  <c r="M37" i="3"/>
  <c r="I53" i="3"/>
  <c r="J24" i="3"/>
  <c r="J37" i="3" s="1"/>
  <c r="F53" i="3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<sst xmlns="http://schemas.openxmlformats.org/spreadsheetml/2006/main" count="2151" uniqueCount="86">
  <si>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</si>
  <si>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</si>
  <si>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</si>
  <si>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</si>
  <si>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</si>
  <si>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</si>
  <si>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</si>
  <si>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</si>
  <si>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</si>
  <si>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</si>
  <si>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</si>
  <si>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</si>
  <si>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</si>
  <si>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</si>
  <si>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</si>
  <si>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</si>
  <si>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</si>
  <si>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</si>
  <si>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</si>
  <si>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</si>
  <si>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</si>
  <si>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</si>
  <si>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</si>
  <si>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</si>
  <si>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</si>
  <si>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</si>
  <si>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</si>
  <si>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</si>
  <si>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</si>
  <si>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</si>
  <si>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</si>
  <si>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</si>
  <si>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</si>
  <si>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</si>
  <si>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</si>
  <si>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</si>
  <si>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</si>
  <si>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</si>
  <si>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</si>
  <si>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</si>
  <si>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</si>
  <si>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</si>
  <si>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</si>
  <si>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</si>
  <si>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</si>
  <si>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SECRETARIA DE ADMINISTRAÇÃO DE PESSOAL</t>
  </si>
  <si>
    <t>Tribunal Superior do Trabalho</t>
  </si>
  <si>
    <t>TRT 1ª Região</t>
  </si>
  <si>
    <t>TRIBUNAL REGIONAL DO TRABALHO DA 2ª REGIÃO</t>
  </si>
  <si>
    <t>SECRETARIA DE GESTÃO DE PESSOAS</t>
  </si>
  <si>
    <t>TRT 3ª Região</t>
  </si>
  <si>
    <t>Secretaria de Pessoal</t>
  </si>
  <si>
    <t>TRIBUNAL REGIONAL DO TRABALHO DA 4ª REGIÃO</t>
  </si>
  <si>
    <t>RESOLUÇÃO 102 CNJ - ANEXO IV- QUANTITATIVO DE CARGOS E FUNÇÕES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</si>
  <si>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</si>
  <si>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</si>
  <si>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</si>
  <si>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</si>
  <si>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TRIBUNAL REGIONAL DO TRABALHO DA 8ª REGIÃO</t>
  </si>
  <si>
    <t>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</si>
  <si>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</si>
  <si>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</si>
  <si>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</si>
  <si>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</si>
  <si>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</si>
  <si>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</si>
  <si>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</si>
  <si>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</si>
  <si>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</si>
  <si>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</si>
  <si>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</si>
  <si>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 xml:space="preserve"> 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</si>
  <si>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</si>
  <si>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</si>
  <si>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</si>
  <si>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</si>
  <si>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COORDENADORIA DE GESTÃO DE PESSOAS</t>
  </si>
  <si>
    <t>TRIBUNAL REGIONAL DO TRABALHO DA 21ª REGIÃO</t>
  </si>
  <si>
    <t>TRIBUNAL REGIONAL DO TRABALHO DA 22ª REGIÃO</t>
  </si>
  <si>
    <t>TRIBUNAL REGIONAL DO TRABALHO  DA 23ª REGIÃO</t>
  </si>
  <si>
    <t>TRIBUNAL REGIONAL DO TRABALHO DA 24ª REGIÃO</t>
  </si>
  <si>
    <t>COORDENADORIA DE INFORMAÇÕES FUNCIONAIS</t>
  </si>
  <si>
    <t>COORDENADORIA DE GESTÃO FUNCIONAL</t>
  </si>
  <si>
    <t>Data de referência: 31/08/2017</t>
  </si>
  <si>
    <t>SETOR DE INFORMAÇÕES FUNCIONAIS E SETOR DE BENEFÍCIOS PREVIDENCIÁRIOS</t>
  </si>
  <si>
    <t>PARANÁ - 9ª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</si>
</sst>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9"/>
      <name val="Arial"/>
    </font>
  </fonts>
  <fills count="9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</fills>
  <borders count="8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2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34" borderId="0" applyNumberFormat="0" applyBorder="0" applyAlignment="0" applyProtection="0"/>
    <xf numFmtId="0" fontId="70" fillId="35" borderId="0" applyNumberFormat="0" applyBorder="0" applyAlignment="0" applyProtection="0"/>
    <xf numFmtId="0" fontId="71" fillId="36" borderId="0" applyNumberFormat="0" applyBorder="0" applyAlignment="0" applyProtection="0"/>
    <xf numFmtId="0" fontId="72" fillId="37" borderId="38" applyNumberFormat="0" applyAlignment="0" applyProtection="0"/>
    <xf numFmtId="0" fontId="73" fillId="38" borderId="39" applyNumberFormat="0" applyAlignment="0" applyProtection="0"/>
    <xf numFmtId="0" fontId="74" fillId="38" borderId="38" applyNumberFormat="0" applyAlignment="0" applyProtection="0"/>
    <xf numFmtId="0" fontId="75" fillId="0" borderId="40" applyNumberFormat="0" applyFill="0" applyAlignment="0" applyProtection="0"/>
    <xf numFmtId="0" fontId="76" fillId="39" borderId="41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3" applyNumberFormat="0" applyFill="0" applyAlignment="0" applyProtection="0"/>
    <xf numFmtId="0" fontId="8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80" fillId="64" borderId="0" applyNumberFormat="0" applyBorder="0" applyAlignment="0" applyProtection="0"/>
    <xf numFmtId="0" fontId="83" fillId="78" borderId="0"/>
    <xf numFmtId="0" fontId="83" fillId="77" borderId="0"/>
    <xf numFmtId="0" fontId="83" fillId="77" borderId="0"/>
    <xf numFmtId="0" fontId="81" fillId="0" borderId="0"/>
    <xf numFmtId="0" fontId="82" fillId="65" borderId="0"/>
    <xf numFmtId="0" fontId="82" fillId="66" borderId="0"/>
    <xf numFmtId="0" fontId="82" fillId="67" borderId="0"/>
    <xf numFmtId="0" fontId="82" fillId="68" borderId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82" fillId="69" borderId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82" fillId="70" borderId="0"/>
    <xf numFmtId="0" fontId="82" fillId="65" borderId="0"/>
    <xf numFmtId="0" fontId="82" fillId="65" borderId="0"/>
    <xf numFmtId="0" fontId="82" fillId="65" borderId="0"/>
    <xf numFmtId="0" fontId="82" fillId="65" borderId="0"/>
    <xf numFmtId="0" fontId="82" fillId="66" borderId="0"/>
    <xf numFmtId="0" fontId="82" fillId="66" borderId="0"/>
    <xf numFmtId="0" fontId="82" fillId="66" borderId="0"/>
    <xf numFmtId="0" fontId="82" fillId="66" borderId="0"/>
    <xf numFmtId="0" fontId="82" fillId="67" borderId="0"/>
    <xf numFmtId="0" fontId="82" fillId="67" borderId="0"/>
    <xf numFmtId="0" fontId="82" fillId="67" borderId="0"/>
    <xf numFmtId="0" fontId="82" fillId="67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69" borderId="0"/>
    <xf numFmtId="0" fontId="82" fillId="69" borderId="0"/>
    <xf numFmtId="0" fontId="82" fillId="69" borderId="0"/>
    <xf numFmtId="0" fontId="82" fillId="69" borderId="0"/>
    <xf numFmtId="0" fontId="82" fillId="70" borderId="0"/>
    <xf numFmtId="0" fontId="82" fillId="70" borderId="0"/>
    <xf numFmtId="0" fontId="82" fillId="70" borderId="0"/>
    <xf numFmtId="0" fontId="82" fillId="71" borderId="0"/>
    <xf numFmtId="0" fontId="82" fillId="72" borderId="0"/>
    <xf numFmtId="0" fontId="82" fillId="73" borderId="0"/>
    <xf numFmtId="0" fontId="82" fillId="74" borderId="0"/>
    <xf numFmtId="0" fontId="82" fillId="68" borderId="0"/>
    <xf numFmtId="0" fontId="82" fillId="72" borderId="0"/>
    <xf numFmtId="0" fontId="82" fillId="75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3" borderId="0"/>
    <xf numFmtId="0" fontId="82" fillId="73" borderId="0"/>
    <xf numFmtId="0" fontId="82" fillId="73" borderId="0"/>
    <xf numFmtId="0" fontId="82" fillId="73" borderId="0"/>
    <xf numFmtId="0" fontId="82" fillId="74" borderId="0"/>
    <xf numFmtId="0" fontId="82" fillId="74" borderId="0"/>
    <xf numFmtId="0" fontId="82" fillId="74" borderId="0"/>
    <xf numFmtId="0" fontId="82" fillId="74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5" borderId="0"/>
    <xf numFmtId="0" fontId="82" fillId="75" borderId="0"/>
    <xf numFmtId="0" fontId="82" fillId="75" borderId="0"/>
    <xf numFmtId="0" fontId="82" fillId="75" borderId="0"/>
    <xf numFmtId="0" fontId="83" fillId="76" borderId="0"/>
    <xf numFmtId="0" fontId="83" fillId="73" borderId="0"/>
    <xf numFmtId="0" fontId="83" fillId="74" borderId="0"/>
    <xf numFmtId="0" fontId="83" fillId="77" borderId="0"/>
    <xf numFmtId="0" fontId="83" fillId="78" borderId="0"/>
    <xf numFmtId="0" fontId="83" fillId="79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3" borderId="0"/>
    <xf numFmtId="0" fontId="16" fillId="8" borderId="46" applyNumberFormat="0" applyAlignment="0" applyProtection="0"/>
    <xf numFmtId="0" fontId="16" fillId="8" borderId="46" applyNumberFormat="0" applyAlignment="0" applyProtection="0"/>
    <xf numFmtId="0" fontId="16" fillId="8" borderId="46" applyNumberFormat="0" applyAlignment="0" applyProtection="0"/>
    <xf numFmtId="0" fontId="16" fillId="8" borderId="46" applyNumberFormat="0" applyAlignment="0" applyProtection="0"/>
    <xf numFmtId="0" fontId="83" fillId="73" borderId="0"/>
    <xf numFmtId="0" fontId="83" fillId="73" borderId="0"/>
    <xf numFmtId="0" fontId="83" fillId="73" borderId="0"/>
    <xf numFmtId="0" fontId="83" fillId="74" borderId="0"/>
    <xf numFmtId="0" fontId="83" fillId="74" borderId="0"/>
    <xf numFmtId="0" fontId="16" fillId="8" borderId="50" applyNumberFormat="0" applyAlignment="0" applyProtection="0"/>
    <xf numFmtId="0" fontId="16" fillId="8" borderId="50" applyNumberFormat="0" applyAlignment="0" applyProtection="0"/>
    <xf numFmtId="0" fontId="16" fillId="8" borderId="50" applyNumberFormat="0" applyAlignment="0" applyProtection="0"/>
    <xf numFmtId="0" fontId="16" fillId="8" borderId="50" applyNumberFormat="0" applyAlignment="0" applyProtection="0"/>
    <xf numFmtId="0" fontId="83" fillId="74" borderId="0"/>
    <xf numFmtId="0" fontId="83" fillId="74" borderId="0"/>
    <xf numFmtId="0" fontId="83" fillId="77" borderId="0"/>
    <xf numFmtId="0" fontId="83" fillId="77" borderId="0"/>
    <xf numFmtId="0" fontId="16" fillId="8" borderId="46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83" fillId="77" borderId="0"/>
    <xf numFmtId="0" fontId="83" fillId="77" borderId="0"/>
    <xf numFmtId="0" fontId="83" fillId="78" borderId="0"/>
    <xf numFmtId="0" fontId="83" fillId="78" borderId="0"/>
    <xf numFmtId="0" fontId="83" fillId="78" borderId="0"/>
    <xf numFmtId="0" fontId="83" fillId="78" borderId="0"/>
    <xf numFmtId="0" fontId="83" fillId="79" borderId="0"/>
    <xf numFmtId="0" fontId="83" fillId="79" borderId="0"/>
    <xf numFmtId="0" fontId="83" fillId="79" borderId="0"/>
    <xf numFmtId="0" fontId="16" fillId="8" borderId="50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83" fillId="79" borderId="0"/>
    <xf numFmtId="0" fontId="83" fillId="80" borderId="0"/>
    <xf numFmtId="0" fontId="83" fillId="81" borderId="0"/>
    <xf numFmtId="0" fontId="85" fillId="66" borderId="0"/>
    <xf numFmtId="180" fontId="86" fillId="0" borderId="0">
      <alignment vertical="top"/>
    </xf>
    <xf numFmtId="180" fontId="87" fillId="0" borderId="0">
      <alignment horizontal="right"/>
    </xf>
    <xf numFmtId="180" fontId="87" fillId="0" borderId="0">
      <alignment horizontal="left"/>
    </xf>
    <xf numFmtId="0" fontId="88" fillId="67" borderId="0"/>
    <xf numFmtId="0" fontId="88" fillId="67" borderId="0"/>
    <xf numFmtId="0" fontId="88" fillId="67" borderId="0"/>
    <xf numFmtId="0" fontId="88" fillId="67" borderId="0"/>
    <xf numFmtId="2" fontId="89" fillId="0" borderId="0">
      <protection locked="0"/>
    </xf>
    <xf numFmtId="2" fontId="90" fillId="0" borderId="0">
      <protection locked="0"/>
    </xf>
    <xf numFmtId="0" fontId="13" fillId="7" borderId="44" applyNumberFormat="0" applyAlignment="0" applyProtection="0"/>
    <xf numFmtId="0" fontId="91" fillId="0" borderId="0"/>
    <xf numFmtId="0" fontId="92" fillId="0" borderId="0"/>
    <xf numFmtId="0" fontId="93" fillId="71" borderId="52"/>
    <xf numFmtId="0" fontId="93" fillId="71" borderId="52"/>
    <xf numFmtId="0" fontId="93" fillId="71" borderId="52"/>
    <xf numFmtId="0" fontId="93" fillId="71" borderId="52"/>
    <xf numFmtId="0" fontId="93" fillId="71" borderId="52"/>
    <xf numFmtId="0" fontId="94" fillId="0" borderId="0">
      <alignment vertical="center"/>
    </xf>
    <xf numFmtId="0" fontId="95" fillId="84" borderId="53"/>
    <xf numFmtId="0" fontId="95" fillId="84" borderId="53"/>
    <xf numFmtId="0" fontId="95" fillId="84" borderId="53"/>
    <xf numFmtId="0" fontId="95" fillId="84" borderId="53"/>
    <xf numFmtId="0" fontId="96" fillId="0" borderId="54"/>
    <xf numFmtId="0" fontId="96" fillId="0" borderId="54"/>
    <xf numFmtId="0" fontId="96" fillId="0" borderId="54"/>
    <xf numFmtId="0" fontId="96" fillId="0" borderId="54"/>
    <xf numFmtId="0" fontId="13" fillId="7" borderId="48" applyNumberFormat="0" applyAlignment="0" applyProtection="0"/>
    <xf numFmtId="0" fontId="13" fillId="8" borderId="44" applyNumberFormat="0" applyAlignment="0" applyProtection="0"/>
    <xf numFmtId="0" fontId="13" fillId="7" borderId="44" applyNumberFormat="0" applyAlignment="0" applyProtection="0"/>
    <xf numFmtId="0" fontId="13" fillId="7" borderId="44" applyNumberFormat="0" applyAlignment="0" applyProtection="0"/>
    <xf numFmtId="0" fontId="13" fillId="7" borderId="44" applyNumberFormat="0" applyAlignment="0" applyProtection="0"/>
    <xf numFmtId="0" fontId="95" fillId="84" borderId="53"/>
    <xf numFmtId="4" fontId="82" fillId="0" borderId="0"/>
    <xf numFmtId="181" fontId="97" fillId="0" borderId="0"/>
    <xf numFmtId="181" fontId="97" fillId="0" borderId="0"/>
    <xf numFmtId="3" fontId="82" fillId="0" borderId="0"/>
    <xf numFmtId="182" fontId="82" fillId="0" borderId="0"/>
    <xf numFmtId="0" fontId="82" fillId="0" borderId="0"/>
    <xf numFmtId="0" fontId="82" fillId="0" borderId="0"/>
    <xf numFmtId="168" fontId="82" fillId="0" borderId="0"/>
    <xf numFmtId="183" fontId="82" fillId="0" borderId="0"/>
    <xf numFmtId="0" fontId="83" fillId="80" borderId="0"/>
    <xf numFmtId="0" fontId="83" fillId="80" borderId="0"/>
    <xf numFmtId="0" fontId="83" fillId="80" borderId="0"/>
    <xf numFmtId="0" fontId="83" fillId="80" borderId="0"/>
    <xf numFmtId="0" fontId="13" fillId="8" borderId="48" applyNumberFormat="0" applyAlignment="0" applyProtection="0"/>
    <xf numFmtId="0" fontId="13" fillId="7" borderId="48" applyNumberFormat="0" applyAlignment="0" applyProtection="0"/>
    <xf numFmtId="0" fontId="13" fillId="7" borderId="48" applyNumberFormat="0" applyAlignment="0" applyProtection="0"/>
    <xf numFmtId="0" fontId="13" fillId="7" borderId="48" applyNumberFormat="0" applyAlignment="0" applyProtection="0"/>
    <xf numFmtId="0" fontId="83" fillId="81" borderId="0"/>
    <xf numFmtId="0" fontId="83" fillId="81" borderId="0"/>
    <xf numFmtId="0" fontId="83" fillId="81" borderId="0"/>
    <xf numFmtId="0" fontId="83" fillId="81" borderId="0"/>
    <xf numFmtId="0" fontId="83" fillId="82" borderId="0"/>
    <xf numFmtId="0" fontId="83" fillId="82" borderId="0"/>
    <xf numFmtId="0" fontId="83" fillId="82" borderId="0"/>
    <xf numFmtId="0" fontId="83" fillId="82" borderId="0"/>
    <xf numFmtId="0" fontId="83" fillId="77" borderId="0"/>
    <xf numFmtId="0" fontId="83" fillId="77" borderId="0"/>
    <xf numFmtId="0" fontId="83" fillId="78" borderId="0"/>
    <xf numFmtId="0" fontId="83" fillId="83" borderId="0"/>
    <xf numFmtId="0" fontId="83" fillId="83" borderId="0"/>
    <xf numFmtId="0" fontId="83" fillId="83" borderId="0"/>
    <xf numFmtId="0" fontId="83" fillId="83" borderId="0"/>
    <xf numFmtId="0" fontId="1" fillId="0" borderId="0"/>
    <xf numFmtId="0" fontId="98" fillId="70" borderId="52"/>
    <xf numFmtId="0" fontId="98" fillId="70" borderId="52"/>
    <xf numFmtId="0" fontId="98" fillId="70" borderId="52"/>
    <xf numFmtId="0" fontId="98" fillId="71" borderId="52"/>
    <xf numFmtId="184" fontId="97" fillId="0" borderId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97" fillId="0" borderId="0"/>
    <xf numFmtId="0" fontId="99" fillId="0" borderId="0"/>
    <xf numFmtId="0" fontId="100" fillId="0" borderId="55">
      <alignment horizontal="center"/>
    </xf>
    <xf numFmtId="2" fontId="82" fillId="0" borderId="0"/>
    <xf numFmtId="0" fontId="101" fillId="0" borderId="0">
      <alignment horizontal="left"/>
    </xf>
    <xf numFmtId="0" fontId="88" fillId="67" borderId="0"/>
    <xf numFmtId="0" fontId="102" fillId="0" borderId="0">
      <alignment horizontal="center"/>
    </xf>
    <xf numFmtId="0" fontId="103" fillId="0" borderId="56"/>
    <xf numFmtId="0" fontId="104" fillId="0" borderId="57"/>
    <xf numFmtId="0" fontId="105" fillId="0" borderId="58"/>
    <xf numFmtId="0" fontId="105" fillId="0" borderId="0"/>
    <xf numFmtId="9" fontId="1" fillId="0" borderId="0" applyFont="0" applyFill="0" applyBorder="0" applyAlignment="0" applyProtection="0"/>
    <xf numFmtId="0" fontId="102" fillId="0" borderId="0">
      <alignment horizontal="center" textRotation="90"/>
    </xf>
    <xf numFmtId="0" fontId="85" fillId="66" borderId="0"/>
    <xf numFmtId="0" fontId="85" fillId="66" borderId="0"/>
    <xf numFmtId="0" fontId="85" fillId="66" borderId="0"/>
    <xf numFmtId="0" fontId="85" fillId="66" borderId="0"/>
    <xf numFmtId="0" fontId="84" fillId="0" borderId="0"/>
    <xf numFmtId="0" fontId="98" fillId="70" borderId="52"/>
    <xf numFmtId="171" fontId="82" fillId="0" borderId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96" fillId="0" borderId="54"/>
    <xf numFmtId="185" fontId="97" fillId="0" borderId="0"/>
    <xf numFmtId="182" fontId="82" fillId="0" borderId="0"/>
    <xf numFmtId="0" fontId="106" fillId="85" borderId="0"/>
    <xf numFmtId="0" fontId="106" fillId="85" borderId="0"/>
    <xf numFmtId="0" fontId="106" fillId="85" borderId="0"/>
    <xf numFmtId="0" fontId="106" fillId="85" borderId="0"/>
    <xf numFmtId="0" fontId="106" fillId="85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86" borderId="59"/>
    <xf numFmtId="0" fontId="97" fillId="86" borderId="59"/>
    <xf numFmtId="0" fontId="97" fillId="86" borderId="59"/>
    <xf numFmtId="0" fontId="97" fillId="86" borderId="59"/>
    <xf numFmtId="0" fontId="97" fillId="86" borderId="59"/>
    <xf numFmtId="0" fontId="107" fillId="71" borderId="60"/>
    <xf numFmtId="173" fontId="89" fillId="0" borderId="0">
      <protection locked="0"/>
    </xf>
    <xf numFmtId="186" fontId="89" fillId="0" borderId="0">
      <protection locked="0"/>
    </xf>
    <xf numFmtId="9" fontId="97" fillId="0" borderId="0"/>
    <xf numFmtId="9" fontId="108" fillId="0" borderId="0"/>
    <xf numFmtId="9" fontId="82" fillId="0" borderId="0"/>
    <xf numFmtId="9" fontId="97" fillId="0" borderId="0"/>
    <xf numFmtId="9" fontId="82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0" fontId="109" fillId="0" borderId="0"/>
    <xf numFmtId="187" fontId="109" fillId="0" borderId="0"/>
    <xf numFmtId="0" fontId="87" fillId="0" borderId="0"/>
    <xf numFmtId="0" fontId="107" fillId="71" borderId="60"/>
    <xf numFmtId="0" fontId="107" fillId="71" borderId="60"/>
    <xf numFmtId="0" fontId="107" fillId="71" borderId="60"/>
    <xf numFmtId="0" fontId="107" fillId="71" borderId="60"/>
    <xf numFmtId="188" fontId="82" fillId="0" borderId="0"/>
    <xf numFmtId="188" fontId="110" fillId="0" borderId="33"/>
    <xf numFmtId="175" fontId="97" fillId="0" borderId="0">
      <protection locked="0"/>
    </xf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43" fontId="1" fillId="0" borderId="0" applyFont="0" applyFill="0" applyBorder="0" applyAlignment="0" applyProtection="0"/>
    <xf numFmtId="181" fontId="82" fillId="0" borderId="0"/>
    <xf numFmtId="189" fontId="97" fillId="0" borderId="0"/>
    <xf numFmtId="181" fontId="97" fillId="0" borderId="0"/>
    <xf numFmtId="0" fontId="97" fillId="0" borderId="0"/>
    <xf numFmtId="181" fontId="97" fillId="0" borderId="0"/>
    <xf numFmtId="0" fontId="83" fillId="78" borderId="0"/>
    <xf numFmtId="180" fontId="84" fillId="0" borderId="34"/>
    <xf numFmtId="0" fontId="83" fillId="83" borderId="0"/>
    <xf numFmtId="0" fontId="83" fillId="77" borderId="0"/>
    <xf numFmtId="0" fontId="83" fillId="82" borderId="0"/>
    <xf numFmtId="0" fontId="83" fillId="78" borderId="0"/>
    <xf numFmtId="0" fontId="83" fillId="78" borderId="0"/>
    <xf numFmtId="2" fontId="82" fillId="0" borderId="0"/>
    <xf numFmtId="181" fontId="9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7" fontId="82" fillId="0" borderId="0"/>
    <xf numFmtId="178" fontId="82" fillId="0" borderId="0"/>
    <xf numFmtId="0" fontId="112" fillId="0" borderId="0"/>
    <xf numFmtId="0" fontId="113" fillId="0" borderId="61"/>
    <xf numFmtId="0" fontId="103" fillId="0" borderId="56"/>
    <xf numFmtId="0" fontId="103" fillId="0" borderId="56"/>
    <xf numFmtId="0" fontId="103" fillId="0" borderId="56"/>
    <xf numFmtId="0" fontId="103" fillId="0" borderId="56"/>
    <xf numFmtId="0" fontId="103" fillId="0" borderId="56"/>
    <xf numFmtId="0" fontId="114" fillId="0" borderId="0"/>
    <xf numFmtId="0" fontId="112" fillId="0" borderId="0"/>
    <xf numFmtId="0" fontId="104" fillId="0" borderId="57"/>
    <xf numFmtId="0" fontId="104" fillId="0" borderId="57"/>
    <xf numFmtId="0" fontId="104" fillId="0" borderId="57"/>
    <xf numFmtId="0" fontId="104" fillId="0" borderId="57"/>
    <xf numFmtId="0" fontId="105" fillId="0" borderId="58"/>
    <xf numFmtId="0" fontId="105" fillId="0" borderId="58"/>
    <xf numFmtId="0" fontId="105" fillId="0" borderId="58"/>
    <xf numFmtId="0" fontId="105" fillId="0" borderId="58"/>
    <xf numFmtId="0" fontId="105" fillId="0" borderId="0"/>
    <xf numFmtId="0" fontId="105" fillId="0" borderId="0"/>
    <xf numFmtId="0" fontId="105" fillId="0" borderId="0"/>
    <xf numFmtId="0" fontId="10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2" fontId="115" fillId="0" borderId="0">
      <protection locked="0"/>
    </xf>
    <xf numFmtId="2" fontId="115" fillId="0" borderId="0">
      <protection locked="0"/>
    </xf>
    <xf numFmtId="0" fontId="116" fillId="0" borderId="62"/>
    <xf numFmtId="0" fontId="116" fillId="0" borderId="62"/>
    <xf numFmtId="0" fontId="116" fillId="0" borderId="62"/>
    <xf numFmtId="0" fontId="116" fillId="0" borderId="62"/>
    <xf numFmtId="186" fontId="89" fillId="0" borderId="0">
      <protection locked="0"/>
    </xf>
    <xf numFmtId="190" fontId="89" fillId="0" borderId="0">
      <protection locked="0"/>
    </xf>
    <xf numFmtId="0" fontId="97" fillId="0" borderId="0"/>
    <xf numFmtId="189" fontId="108" fillId="0" borderId="0"/>
    <xf numFmtId="181" fontId="97" fillId="0" borderId="0"/>
    <xf numFmtId="189" fontId="97" fillId="0" borderId="0"/>
    <xf numFmtId="181" fontId="97" fillId="0" borderId="0"/>
    <xf numFmtId="189" fontId="97" fillId="0" borderId="0"/>
    <xf numFmtId="3" fontId="82" fillId="0" borderId="0"/>
    <xf numFmtId="0" fontId="111" fillId="0" borderId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3" fillId="0" borderId="61"/>
    <xf numFmtId="0" fontId="7" fillId="0" borderId="0"/>
    <xf numFmtId="4" fontId="82" fillId="0" borderId="0"/>
    <xf numFmtId="0" fontId="1" fillId="0" borderId="0"/>
    <xf numFmtId="4" fontId="82" fillId="0" borderId="0"/>
    <xf numFmtId="0" fontId="113" fillId="0" borderId="61"/>
    <xf numFmtId="0" fontId="64" fillId="0" borderId="0"/>
    <xf numFmtId="176" fontId="6" fillId="0" borderId="0" applyFill="0" applyBorder="0" applyAlignment="0" applyProtection="0"/>
    <xf numFmtId="0" fontId="117" fillId="87" borderId="0" applyBorder="0" applyProtection="0"/>
    <xf numFmtId="0" fontId="1" fillId="0" borderId="0"/>
    <xf numFmtId="0" fontId="1" fillId="40" borderId="42" applyNumberFormat="0" applyFont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40" borderId="4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59" fillId="0" borderId="0" xfId="0" applyFont="1"/>
    <xf numFmtId="0" fontId="6" fillId="0" borderId="0" xfId="0" applyFont="1"/>
    <xf numFmtId="0" fontId="0" fillId="0" borderId="19" xfId="0" applyBorder="1"/>
    <xf numFmtId="0" fontId="0" fillId="0" borderId="26" xfId="0" applyBorder="1"/>
    <xf numFmtId="0" fontId="60" fillId="0" borderId="0" xfId="0" applyFont="1" applyAlignment="1"/>
    <xf numFmtId="0" fontId="60" fillId="0" borderId="0" xfId="0" applyFont="1"/>
    <xf numFmtId="0" fontId="60" fillId="24" borderId="17" xfId="0" applyFont="1" applyFill="1" applyBorder="1" applyAlignment="1">
      <alignment horizontal="center" vertical="center" wrapText="1"/>
    </xf>
    <xf numFmtId="0" fontId="61" fillId="0" borderId="0" xfId="0" applyFont="1"/>
    <xf numFmtId="0" fontId="60" fillId="24" borderId="0" xfId="0" applyFont="1" applyFill="1" applyBorder="1" applyAlignment="1">
      <alignment vertical="top" wrapText="1"/>
    </xf>
    <xf numFmtId="3" fontId="60" fillId="0" borderId="17" xfId="0" applyNumberFormat="1" applyFont="1" applyBorder="1" applyAlignment="1">
      <alignment horizontal="right" vertical="top" wrapText="1"/>
    </xf>
    <xf numFmtId="0" fontId="60" fillId="0" borderId="17" xfId="0" applyFont="1" applyBorder="1"/>
    <xf numFmtId="0" fontId="60" fillId="24" borderId="23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vertical="top" wrapText="1"/>
    </xf>
    <xf numFmtId="0" fontId="60" fillId="24" borderId="18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wrapText="1"/>
    </xf>
    <xf numFmtId="0" fontId="0" fillId="0" borderId="29" xfId="0" applyBorder="1"/>
    <xf numFmtId="0" fontId="60" fillId="24" borderId="29" xfId="0" applyFont="1" applyFill="1" applyBorder="1" applyAlignment="1">
      <alignment horizontal="center" vertical="top" wrapText="1"/>
    </xf>
    <xf numFmtId="0" fontId="60" fillId="24" borderId="32" xfId="0" applyFont="1" applyFill="1" applyBorder="1" applyAlignment="1">
      <alignment horizontal="center" vertical="top" wrapText="1"/>
    </xf>
    <xf numFmtId="0" fontId="60" fillId="24" borderId="31" xfId="0" applyFont="1" applyFill="1" applyBorder="1" applyAlignment="1">
      <alignment horizontal="center" wrapText="1"/>
    </xf>
    <xf numFmtId="3" fontId="60" fillId="26" borderId="17" xfId="0" applyNumberFormat="1" applyFont="1" applyFill="1" applyBorder="1" applyAlignment="1">
      <alignment horizontal="right" vertical="top" wrapText="1"/>
    </xf>
    <xf numFmtId="0" fontId="60" fillId="26" borderId="17" xfId="0" applyFont="1" applyFill="1" applyBorder="1"/>
    <xf numFmtId="3" fontId="61" fillId="26" borderId="17" xfId="0" applyNumberFormat="1" applyFont="1" applyFill="1" applyBorder="1" applyAlignment="1">
      <alignment horizontal="right" vertical="top" wrapText="1"/>
    </xf>
    <xf numFmtId="0" fontId="60" fillId="24" borderId="30" xfId="0" applyFont="1" applyFill="1" applyBorder="1" applyAlignment="1">
      <alignment horizontal="center" vertical="top" wrapText="1"/>
    </xf>
    <xf numFmtId="3" fontId="60" fillId="27" borderId="17" xfId="0" applyNumberFormat="1" applyFont="1" applyFill="1" applyBorder="1" applyAlignment="1">
      <alignment horizontal="right" vertical="top" wrapText="1"/>
    </xf>
    <xf numFmtId="0" fontId="60" fillId="27" borderId="17" xfId="0" applyFont="1" applyFill="1" applyBorder="1"/>
    <xf numFmtId="0" fontId="60" fillId="27" borderId="25" xfId="0" applyFont="1" applyFill="1" applyBorder="1"/>
    <xf numFmtId="0" fontId="60" fillId="28" borderId="22" xfId="0" applyFont="1" applyFill="1" applyBorder="1" applyAlignment="1">
      <alignment horizontal="center" wrapText="1"/>
    </xf>
    <xf numFmtId="0" fontId="60" fillId="28" borderId="23" xfId="0" applyFont="1" applyFill="1" applyBorder="1" applyAlignment="1">
      <alignment horizontal="center" wrapText="1"/>
    </xf>
    <xf numFmtId="0" fontId="60" fillId="28" borderId="18" xfId="0" applyFont="1" applyFill="1" applyBorder="1" applyAlignment="1">
      <alignment horizontal="center" wrapText="1"/>
    </xf>
    <xf numFmtId="3" fontId="60" fillId="29" borderId="17" xfId="0" applyNumberFormat="1" applyFont="1" applyFill="1" applyBorder="1" applyAlignment="1">
      <alignment horizontal="right" vertical="top" wrapText="1"/>
    </xf>
    <xf numFmtId="0" fontId="60" fillId="29" borderId="17" xfId="0" applyFont="1" applyFill="1" applyBorder="1"/>
    <xf numFmtId="0" fontId="60" fillId="30" borderId="23" xfId="0" applyFont="1" applyFill="1" applyBorder="1" applyAlignment="1">
      <alignment horizontal="center" wrapText="1"/>
    </xf>
    <xf numFmtId="0" fontId="60" fillId="30" borderId="18" xfId="0" applyFont="1" applyFill="1" applyBorder="1" applyAlignment="1">
      <alignment horizontal="center" wrapText="1"/>
    </xf>
    <xf numFmtId="0" fontId="60" fillId="30" borderId="17" xfId="0" applyFont="1" applyFill="1" applyBorder="1" applyAlignment="1">
      <alignment horizontal="center" wrapText="1"/>
    </xf>
    <xf numFmtId="0" fontId="60" fillId="30" borderId="22" xfId="0" applyFont="1" applyFill="1" applyBorder="1" applyAlignment="1">
      <alignment horizontal="center" wrapText="1"/>
    </xf>
    <xf numFmtId="0" fontId="60" fillId="28" borderId="21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vertical="top" wrapText="1"/>
    </xf>
    <xf numFmtId="0" fontId="60" fillId="28" borderId="17" xfId="0" applyFont="1" applyFill="1" applyBorder="1" applyAlignment="1">
      <alignment horizontal="center" wrapText="1"/>
    </xf>
    <xf numFmtId="0" fontId="60" fillId="28" borderId="19" xfId="0" applyFont="1" applyFill="1" applyBorder="1" applyAlignment="1">
      <alignment horizontal="center" vertical="top" wrapText="1"/>
    </xf>
    <xf numFmtId="0" fontId="60" fillId="28" borderId="24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horizontal="center" vertical="top" wrapText="1"/>
    </xf>
    <xf numFmtId="0" fontId="60" fillId="30" borderId="0" xfId="0" applyFont="1" applyFill="1" applyBorder="1" applyAlignment="1">
      <alignment horizontal="center" wrapText="1"/>
    </xf>
    <xf numFmtId="0" fontId="60" fillId="33" borderId="22" xfId="0" applyFont="1" applyFill="1" applyBorder="1" applyAlignment="1">
      <alignment horizontal="center" wrapText="1"/>
    </xf>
    <xf numFmtId="0" fontId="60" fillId="33" borderId="23" xfId="0" applyFont="1" applyFill="1" applyBorder="1" applyAlignment="1">
      <alignment horizontal="center" wrapText="1"/>
    </xf>
    <xf numFmtId="0" fontId="60" fillId="33" borderId="18" xfId="0" applyFont="1" applyFill="1" applyBorder="1" applyAlignment="1">
      <alignment horizontal="center" wrapText="1"/>
    </xf>
    <xf numFmtId="0" fontId="60" fillId="33" borderId="20" xfId="0" applyFont="1" applyFill="1" applyBorder="1" applyAlignment="1">
      <alignment horizontal="center" wrapText="1"/>
    </xf>
    <xf numFmtId="0" fontId="60" fillId="33" borderId="17" xfId="0" applyFont="1" applyFill="1" applyBorder="1" applyAlignment="1">
      <alignment horizontal="center" wrapText="1"/>
    </xf>
    <xf numFmtId="0" fontId="60" fillId="33" borderId="0" xfId="0" applyFont="1" applyFill="1" applyBorder="1" applyAlignment="1">
      <alignment horizontal="center" wrapText="1"/>
    </xf>
    <xf numFmtId="3" fontId="60" fillId="32" borderId="17" xfId="0" applyNumberFormat="1" applyFont="1" applyFill="1" applyBorder="1" applyAlignment="1">
      <alignment horizontal="right" vertical="top" wrapText="1"/>
    </xf>
    <xf numFmtId="0" fontId="60" fillId="32" borderId="17" xfId="0" applyFont="1" applyFill="1" applyBorder="1"/>
    <xf numFmtId="3" fontId="60" fillId="32" borderId="22" xfId="0" applyNumberFormat="1" applyFont="1" applyFill="1" applyBorder="1" applyAlignment="1">
      <alignment horizontal="right" vertical="top" wrapText="1"/>
    </xf>
    <xf numFmtId="0" fontId="60" fillId="32" borderId="22" xfId="0" applyFont="1" applyFill="1" applyBorder="1"/>
    <xf numFmtId="3" fontId="63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3" fontId="63" fillId="30" borderId="17" xfId="0" applyNumberFormat="1" applyFont="1" applyFill="1" applyBorder="1" applyAlignment="1">
      <alignment horizontal="center" vertical="center" wrapText="1"/>
    </xf>
    <xf numFmtId="3" fontId="63" fillId="28" borderId="17" xfId="0" applyNumberFormat="1" applyFont="1" applyFill="1" applyBorder="1" applyAlignment="1">
      <alignment horizontal="center" vertical="center" wrapText="1"/>
    </xf>
    <xf numFmtId="3" fontId="63" fillId="28" borderId="0" xfId="0" applyNumberFormat="1" applyFont="1" applyFill="1" applyBorder="1" applyAlignment="1">
      <alignment horizontal="center" vertical="center" wrapText="1"/>
    </xf>
    <xf numFmtId="3" fontId="63" fillId="28" borderId="25" xfId="0" applyNumberFormat="1" applyFont="1" applyFill="1" applyBorder="1" applyAlignment="1">
      <alignment horizontal="center" vertical="center" wrapText="1"/>
    </xf>
    <xf numFmtId="3" fontId="63" fillId="33" borderId="17" xfId="0" applyNumberFormat="1" applyFont="1" applyFill="1" applyBorder="1" applyAlignment="1">
      <alignment horizontal="center" vertical="center" wrapText="1"/>
    </xf>
    <xf numFmtId="3" fontId="63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60" fillId="0" borderId="0" xfId="0" applyFont="1" applyAlignment="1"/>
    <xf numFmtId="0" fontId="60" fillId="0" borderId="0" xfId="0" applyFont="1"/>
    <xf numFmtId="3" fontId="60" fillId="26" borderId="0" xfId="0" applyNumberFormat="1" applyFont="1" applyFill="1" applyBorder="1" applyAlignment="1">
      <alignment horizontal="right" vertical="top" wrapText="1"/>
    </xf>
    <xf numFmtId="14" fontId="62" fillId="25" borderId="0" xfId="0" applyNumberFormat="1" applyFont="1" applyFill="1"/>
    <xf numFmtId="0" fontId="60" fillId="24" borderId="17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vertical="center" wrapText="1"/>
    </xf>
    <xf numFmtId="0" fontId="60" fillId="24" borderId="64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wrapText="1"/>
    </xf>
    <xf numFmtId="3" fontId="60" fillId="0" borderId="63" xfId="0" applyNumberFormat="1" applyFont="1" applyBorder="1" applyAlignment="1">
      <alignment horizontal="right" vertical="top" wrapText="1"/>
    </xf>
    <xf numFmtId="3" fontId="60" fillId="26" borderId="63" xfId="0" applyNumberFormat="1" applyFont="1" applyFill="1" applyBorder="1" applyAlignment="1">
      <alignment horizontal="right" vertical="top" wrapText="1"/>
    </xf>
    <xf numFmtId="0" fontId="60" fillId="0" borderId="63" xfId="0" applyFont="1" applyBorder="1"/>
    <xf numFmtId="0" fontId="60" fillId="26" borderId="65" xfId="0" applyFont="1" applyFill="1" applyBorder="1"/>
    <xf numFmtId="3" fontId="60" fillId="26" borderId="65" xfId="0" applyNumberFormat="1" applyFont="1" applyFill="1" applyBorder="1" applyAlignment="1">
      <alignment horizontal="right" vertical="top" wrapText="1"/>
    </xf>
    <xf numFmtId="0" fontId="60" fillId="26" borderId="63" xfId="0" applyFont="1" applyFill="1" applyBorder="1"/>
    <xf numFmtId="3" fontId="60" fillId="26" borderId="68" xfId="0" applyNumberFormat="1" applyFont="1" applyFill="1" applyBorder="1" applyAlignment="1">
      <alignment horizontal="right" vertical="top" wrapText="1"/>
    </xf>
    <xf numFmtId="3" fontId="60" fillId="26" borderId="69" xfId="0" applyNumberFormat="1" applyFont="1" applyFill="1" applyBorder="1" applyAlignment="1">
      <alignment horizontal="right" vertical="top" wrapText="1"/>
    </xf>
    <xf numFmtId="3" fontId="60" fillId="0" borderId="64" xfId="0" applyNumberFormat="1" applyFont="1" applyBorder="1" applyAlignment="1">
      <alignment horizontal="right" vertical="top" wrapText="1"/>
    </xf>
    <xf numFmtId="3" fontId="60" fillId="26" borderId="64" xfId="0" applyNumberFormat="1" applyFont="1" applyFill="1" applyBorder="1" applyAlignment="1">
      <alignment horizontal="right" vertical="top" wrapText="1"/>
    </xf>
    <xf numFmtId="0" fontId="60" fillId="0" borderId="64" xfId="0" applyFont="1" applyBorder="1"/>
    <xf numFmtId="0" fontId="60" fillId="26" borderId="64" xfId="0" applyFont="1" applyFill="1" applyBorder="1"/>
    <xf numFmtId="0" fontId="60" fillId="24" borderId="63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wrapText="1"/>
    </xf>
    <xf numFmtId="3" fontId="60" fillId="0" borderId="63" xfId="0" applyNumberFormat="1" applyFont="1" applyBorder="1" applyAlignment="1" applyProtection="1">
      <alignment horizontal="right" vertical="top" wrapText="1"/>
    </xf>
    <xf numFmtId="0" fontId="60" fillId="24" borderId="63" xfId="0" applyFont="1" applyFill="1" applyBorder="1" applyAlignment="1">
      <alignment horizontal="center" wrapText="1"/>
    </xf>
    <xf numFmtId="3" fontId="61" fillId="26" borderId="63" xfId="0" applyNumberFormat="1" applyFont="1" applyFill="1" applyBorder="1" applyAlignment="1">
      <alignment horizontal="right" vertical="top" wrapText="1"/>
    </xf>
    <xf numFmtId="0" fontId="118" fillId="0" borderId="0" xfId="0" applyFont="1" applyAlignment="1"/>
    <xf numFmtId="0" fontId="118" fillId="0" borderId="0" xfId="0" applyFont="1"/>
    <xf numFmtId="191" fontId="119" fillId="88" borderId="0" xfId="0" applyNumberFormat="1" applyFont="1" applyFill="1"/>
    <xf numFmtId="0" fontId="120" fillId="0" borderId="0" xfId="0" applyFont="1"/>
    <xf numFmtId="0" fontId="118" fillId="89" borderId="63" xfId="0" applyFont="1" applyFill="1" applyBorder="1" applyAlignment="1">
      <alignment horizontal="center" vertical="center" wrapText="1"/>
    </xf>
    <xf numFmtId="0" fontId="118" fillId="89" borderId="64" xfId="0" applyFont="1" applyFill="1" applyBorder="1" applyAlignment="1">
      <alignment horizontal="center" wrapText="1"/>
    </xf>
    <xf numFmtId="0" fontId="118" fillId="89" borderId="30" xfId="0" applyFont="1" applyFill="1" applyBorder="1" applyAlignment="1">
      <alignment horizontal="center" vertical="top" wrapText="1"/>
    </xf>
    <xf numFmtId="0" fontId="118" fillId="89" borderId="0" xfId="0" applyFont="1" applyFill="1" applyBorder="1" applyAlignment="1">
      <alignment vertical="top" wrapText="1"/>
    </xf>
    <xf numFmtId="0" fontId="118" fillId="89" borderId="63" xfId="0" applyFont="1" applyFill="1" applyBorder="1" applyAlignment="1">
      <alignment horizontal="center" wrapText="1"/>
    </xf>
    <xf numFmtId="3" fontId="118" fillId="0" borderId="63" xfId="0" applyNumberFormat="1" applyFont="1" applyBorder="1" applyAlignment="1">
      <alignment horizontal="right" vertical="top" wrapText="1"/>
    </xf>
    <xf numFmtId="3" fontId="118" fillId="90" borderId="63" xfId="0" applyNumberFormat="1" applyFont="1" applyFill="1" applyBorder="1" applyAlignment="1">
      <alignment horizontal="right" vertical="top" wrapText="1"/>
    </xf>
    <xf numFmtId="0" fontId="118" fillId="0" borderId="63" xfId="0" applyFont="1" applyBorder="1"/>
    <xf numFmtId="0" fontId="118" fillId="90" borderId="65" xfId="0" applyFont="1" applyFill="1" applyBorder="1"/>
    <xf numFmtId="0" fontId="118" fillId="89" borderId="23" xfId="0" applyFont="1" applyFill="1" applyBorder="1" applyAlignment="1">
      <alignment horizontal="center" wrapText="1"/>
    </xf>
    <xf numFmtId="0" fontId="118" fillId="89" borderId="29" xfId="0" applyFont="1" applyFill="1" applyBorder="1" applyAlignment="1">
      <alignment horizontal="center" vertical="top" wrapText="1"/>
    </xf>
    <xf numFmtId="0" fontId="118" fillId="89" borderId="32" xfId="0" applyFont="1" applyFill="1" applyBorder="1" applyAlignment="1">
      <alignment horizontal="center" vertical="top" wrapText="1"/>
    </xf>
    <xf numFmtId="0" fontId="118" fillId="89" borderId="0" xfId="0" applyFont="1" applyFill="1" applyBorder="1" applyAlignment="1">
      <alignment horizontal="center" vertical="top" wrapText="1"/>
    </xf>
    <xf numFmtId="0" fontId="118" fillId="89" borderId="18" xfId="0" applyFont="1" applyFill="1" applyBorder="1" applyAlignment="1">
      <alignment horizontal="center" wrapText="1"/>
    </xf>
    <xf numFmtId="0" fontId="118" fillId="89" borderId="0" xfId="0" applyFont="1" applyFill="1" applyBorder="1" applyAlignment="1">
      <alignment horizontal="center" wrapText="1"/>
    </xf>
    <xf numFmtId="0" fontId="118" fillId="90" borderId="63" xfId="0" applyFont="1" applyFill="1" applyBorder="1"/>
    <xf numFmtId="3" fontId="118" fillId="90" borderId="65" xfId="0" applyNumberFormat="1" applyFont="1" applyFill="1" applyBorder="1" applyAlignment="1">
      <alignment horizontal="right" vertical="top" wrapText="1"/>
    </xf>
    <xf numFmtId="0" fontId="118" fillId="89" borderId="31" xfId="0" applyFont="1" applyFill="1" applyBorder="1" applyAlignment="1">
      <alignment horizontal="center" wrapText="1"/>
    </xf>
    <xf numFmtId="3" fontId="118" fillId="90" borderId="64" xfId="0" applyNumberFormat="1" applyFont="1" applyFill="1" applyBorder="1" applyAlignment="1">
      <alignment horizontal="right" vertical="top" wrapText="1"/>
    </xf>
    <xf numFmtId="3" fontId="118" fillId="0" borderId="64" xfId="0" applyNumberFormat="1" applyFont="1" applyBorder="1" applyAlignment="1">
      <alignment horizontal="right" vertical="top" wrapText="1"/>
    </xf>
    <xf numFmtId="0" fontId="118" fillId="0" borderId="64" xfId="0" applyFont="1" applyBorder="1"/>
    <xf numFmtId="0" fontId="118" fillId="90" borderId="64" xfId="0" applyFont="1" applyFill="1" applyBorder="1"/>
    <xf numFmtId="3" fontId="120" fillId="90" borderId="63" xfId="0" applyNumberFormat="1" applyFont="1" applyFill="1" applyBorder="1" applyAlignment="1">
      <alignment horizontal="right" vertical="top" wrapText="1"/>
    </xf>
    <xf numFmtId="0" fontId="118" fillId="92" borderId="63" xfId="0" applyFont="1" applyFill="1" applyBorder="1" applyAlignment="1">
      <alignment horizontal="center" vertical="center" wrapText="1"/>
    </xf>
    <xf numFmtId="0" fontId="118" fillId="92" borderId="64" xfId="0" applyFont="1" applyFill="1" applyBorder="1" applyAlignment="1">
      <alignment horizontal="center" wrapText="1"/>
    </xf>
    <xf numFmtId="0" fontId="118" fillId="92" borderId="0" xfId="0" applyFont="1" applyFill="1" applyBorder="1" applyAlignment="1">
      <alignment vertical="top" wrapText="1"/>
    </xf>
    <xf numFmtId="0" fontId="118" fillId="92" borderId="63" xfId="0" applyFont="1" applyFill="1" applyBorder="1" applyAlignment="1">
      <alignment horizontal="center" wrapText="1"/>
    </xf>
    <xf numFmtId="0" fontId="118" fillId="92" borderId="23" xfId="0" applyFont="1" applyFill="1" applyBorder="1" applyAlignment="1">
      <alignment horizontal="center" wrapText="1"/>
    </xf>
    <xf numFmtId="0" fontId="118" fillId="92" borderId="29" xfId="0" applyFont="1" applyFill="1" applyBorder="1" applyAlignment="1">
      <alignment horizontal="center" vertical="top" wrapText="1"/>
    </xf>
    <xf numFmtId="0" fontId="118" fillId="92" borderId="32" xfId="0" applyFont="1" applyFill="1" applyBorder="1" applyAlignment="1">
      <alignment horizontal="center" vertical="top" wrapText="1"/>
    </xf>
    <xf numFmtId="0" fontId="118" fillId="92" borderId="0" xfId="0" applyFont="1" applyFill="1" applyBorder="1" applyAlignment="1">
      <alignment horizontal="center" vertical="top" wrapText="1"/>
    </xf>
    <xf numFmtId="0" fontId="118" fillId="92" borderId="18" xfId="0" applyFont="1" applyFill="1" applyBorder="1" applyAlignment="1">
      <alignment horizontal="center" wrapText="1"/>
    </xf>
    <xf numFmtId="0" fontId="118" fillId="92" borderId="0" xfId="0" applyFont="1" applyFill="1" applyBorder="1" applyAlignment="1">
      <alignment horizontal="center" wrapText="1"/>
    </xf>
    <xf numFmtId="0" fontId="118" fillId="92" borderId="70" xfId="0" applyFont="1" applyFill="1" applyBorder="1" applyAlignment="1">
      <alignment horizontal="center" wrapText="1"/>
    </xf>
    <xf numFmtId="0" fontId="118" fillId="92" borderId="72" xfId="0" applyFont="1" applyFill="1" applyBorder="1" applyAlignment="1">
      <alignment horizontal="center" vertical="top" wrapText="1"/>
    </xf>
    <xf numFmtId="3" fontId="118" fillId="0" borderId="63" xfId="0" applyNumberFormat="1" applyFont="1" applyBorder="1" applyAlignment="1" applyProtection="1">
      <alignment horizontal="right" vertical="top" wrapText="1"/>
      <protection locked="0"/>
    </xf>
    <xf numFmtId="0" fontId="60" fillId="93" borderId="63" xfId="0" applyFont="1" applyFill="1" applyBorder="1" applyAlignment="1">
      <alignment horizontal="center" vertical="center" wrapText="1"/>
    </xf>
    <xf numFmtId="0" fontId="60" fillId="93" borderId="64" xfId="0" applyFont="1" applyFill="1" applyBorder="1" applyAlignment="1">
      <alignment horizontal="center" wrapText="1"/>
    </xf>
    <xf numFmtId="0" fontId="60" fillId="93" borderId="72" xfId="0" applyFont="1" applyFill="1" applyBorder="1" applyAlignment="1">
      <alignment horizontal="center" vertical="top" wrapText="1"/>
    </xf>
    <xf numFmtId="0" fontId="60" fillId="93" borderId="0" xfId="0" applyFont="1" applyFill="1" applyBorder="1" applyAlignment="1">
      <alignment vertical="top" wrapText="1"/>
    </xf>
    <xf numFmtId="0" fontId="60" fillId="93" borderId="63" xfId="0" applyFont="1" applyFill="1" applyBorder="1" applyAlignment="1">
      <alignment horizontal="center" wrapText="1"/>
    </xf>
    <xf numFmtId="0" fontId="122" fillId="0" borderId="63" xfId="0" applyFont="1" applyBorder="1" applyProtection="1"/>
    <xf numFmtId="3" fontId="60" fillId="94" borderId="63" xfId="0" applyNumberFormat="1" applyFont="1" applyFill="1" applyBorder="1" applyAlignment="1">
      <alignment horizontal="right" vertical="top" wrapText="1"/>
    </xf>
    <xf numFmtId="0" fontId="60" fillId="94" borderId="65" xfId="0" applyFont="1" applyFill="1" applyBorder="1"/>
    <xf numFmtId="0" fontId="60" fillId="93" borderId="23" xfId="0" applyFont="1" applyFill="1" applyBorder="1" applyAlignment="1">
      <alignment horizontal="center" wrapText="1"/>
    </xf>
    <xf numFmtId="0" fontId="60" fillId="93" borderId="29" xfId="0" applyFont="1" applyFill="1" applyBorder="1" applyAlignment="1">
      <alignment horizontal="center" vertical="top" wrapText="1"/>
    </xf>
    <xf numFmtId="0" fontId="60" fillId="93" borderId="32" xfId="0" applyFont="1" applyFill="1" applyBorder="1" applyAlignment="1">
      <alignment horizontal="center" vertical="top" wrapText="1"/>
    </xf>
    <xf numFmtId="0" fontId="60" fillId="93" borderId="0" xfId="0" applyFont="1" applyFill="1" applyBorder="1" applyAlignment="1">
      <alignment horizontal="center" vertical="top" wrapText="1"/>
    </xf>
    <xf numFmtId="0" fontId="60" fillId="93" borderId="18" xfId="0" applyFont="1" applyFill="1" applyBorder="1" applyAlignment="1">
      <alignment horizontal="center" wrapText="1"/>
    </xf>
    <xf numFmtId="3" fontId="60" fillId="94" borderId="0" xfId="0" applyNumberFormat="1" applyFont="1" applyFill="1" applyBorder="1" applyAlignment="1">
      <alignment horizontal="right" vertical="top" wrapText="1"/>
    </xf>
    <xf numFmtId="3" fontId="60" fillId="94" borderId="65" xfId="0" applyNumberFormat="1" applyFont="1" applyFill="1" applyBorder="1" applyAlignment="1">
      <alignment horizontal="right" vertical="top" wrapText="1"/>
    </xf>
    <xf numFmtId="0" fontId="60" fillId="93" borderId="0" xfId="0" applyFont="1" applyFill="1" applyBorder="1" applyAlignment="1">
      <alignment horizontal="center" wrapText="1"/>
    </xf>
    <xf numFmtId="0" fontId="60" fillId="94" borderId="63" xfId="0" applyFont="1" applyFill="1" applyBorder="1"/>
    <xf numFmtId="3" fontId="60" fillId="94" borderId="68" xfId="0" applyNumberFormat="1" applyFont="1" applyFill="1" applyBorder="1" applyAlignment="1">
      <alignment horizontal="right" vertical="top" wrapText="1"/>
    </xf>
    <xf numFmtId="3" fontId="60" fillId="94" borderId="69" xfId="0" applyNumberFormat="1" applyFont="1" applyFill="1" applyBorder="1" applyAlignment="1">
      <alignment horizontal="right" vertical="top" wrapText="1"/>
    </xf>
    <xf numFmtId="0" fontId="60" fillId="93" borderId="70" xfId="0" applyFont="1" applyFill="1" applyBorder="1" applyAlignment="1">
      <alignment horizontal="center" wrapText="1"/>
    </xf>
    <xf numFmtId="3" fontId="60" fillId="94" borderId="64" xfId="0" applyNumberFormat="1" applyFont="1" applyFill="1" applyBorder="1" applyAlignment="1">
      <alignment horizontal="right" vertical="top" wrapText="1"/>
    </xf>
    <xf numFmtId="0" fontId="60" fillId="94" borderId="64" xfId="0" applyFont="1" applyFill="1" applyBorder="1"/>
    <xf numFmtId="3" fontId="61" fillId="94" borderId="63" xfId="0" applyNumberFormat="1" applyFont="1" applyFill="1" applyBorder="1" applyAlignment="1">
      <alignment horizontal="right" vertical="top" wrapText="1"/>
    </xf>
    <xf numFmtId="14" fontId="121" fillId="25" borderId="0" xfId="0" applyNumberFormat="1" applyFont="1" applyFill="1"/>
    <xf numFmtId="17" fontId="62" fillId="25" borderId="0" xfId="0" applyNumberFormat="1" applyFont="1" applyFill="1"/>
    <xf numFmtId="0" fontId="60" fillId="24" borderId="72" xfId="0" applyFont="1" applyFill="1" applyBorder="1" applyAlignment="1">
      <alignment horizontal="center" vertical="top" wrapText="1"/>
    </xf>
    <xf numFmtId="0" fontId="60" fillId="24" borderId="70" xfId="0" applyFont="1" applyFill="1" applyBorder="1" applyAlignment="1">
      <alignment horizontal="center" wrapText="1"/>
    </xf>
    <xf numFmtId="14" fontId="62" fillId="25" borderId="0" xfId="0" applyNumberFormat="1" applyFont="1" applyFill="1" applyProtection="1"/>
    <xf numFmtId="0" fontId="118" fillId="0" borderId="75" xfId="0" applyFont="1" applyBorder="1" applyProtection="1"/>
    <xf numFmtId="0" fontId="60" fillId="26" borderId="25" xfId="0" applyFont="1" applyFill="1" applyBorder="1"/>
    <xf numFmtId="3" fontId="60" fillId="26" borderId="25" xfId="0" applyNumberFormat="1" applyFont="1" applyFill="1" applyBorder="1" applyAlignment="1">
      <alignment horizontal="right" vertical="top" wrapText="1"/>
    </xf>
    <xf numFmtId="0" fontId="60" fillId="24" borderId="22" xfId="0" applyFont="1" applyFill="1" applyBorder="1" applyAlignment="1">
      <alignment horizontal="center" wrapText="1"/>
    </xf>
    <xf numFmtId="0" fontId="60" fillId="24" borderId="76" xfId="0" applyFont="1" applyFill="1" applyBorder="1" applyAlignment="1">
      <alignment horizontal="center" wrapText="1"/>
    </xf>
    <xf numFmtId="3" fontId="60" fillId="0" borderId="22" xfId="0" applyNumberFormat="1" applyFont="1" applyBorder="1" applyAlignment="1">
      <alignment horizontal="right" vertical="top" wrapText="1"/>
    </xf>
    <xf numFmtId="3" fontId="60" fillId="26" borderId="22" xfId="0" applyNumberFormat="1" applyFont="1" applyFill="1" applyBorder="1" applyAlignment="1">
      <alignment horizontal="right" vertical="top" wrapText="1"/>
    </xf>
    <xf numFmtId="0" fontId="118" fillId="0" borderId="77" xfId="0" applyFont="1" applyBorder="1" applyProtection="1"/>
    <xf numFmtId="0" fontId="60" fillId="26" borderId="22" xfId="0" applyFont="1" applyFill="1" applyBorder="1"/>
    <xf numFmtId="191" fontId="119" fillId="91" borderId="0" xfId="0" applyNumberFormat="1" applyFont="1" applyFill="1"/>
    <xf numFmtId="3" fontId="118" fillId="90" borderId="78" xfId="0" applyNumberFormat="1" applyFont="1" applyFill="1" applyBorder="1" applyAlignment="1">
      <alignment horizontal="right" vertical="top" wrapText="1"/>
    </xf>
    <xf numFmtId="0" fontId="118" fillId="90" borderId="78" xfId="0" applyFont="1" applyFill="1" applyBorder="1"/>
    <xf numFmtId="3" fontId="118" fillId="0" borderId="78" xfId="0" applyNumberFormat="1" applyFont="1" applyBorder="1" applyAlignment="1">
      <alignment horizontal="right" vertical="top" wrapText="1"/>
    </xf>
    <xf numFmtId="3" fontId="120" fillId="90" borderId="78" xfId="0" applyNumberFormat="1" applyFont="1" applyFill="1" applyBorder="1" applyAlignment="1">
      <alignment horizontal="right" vertical="top" wrapText="1"/>
    </xf>
    <xf numFmtId="0" fontId="0" fillId="0" borderId="78" xfId="0" applyBorder="1" applyProtection="1">
      <protection locked="0"/>
    </xf>
    <xf numFmtId="0" fontId="60" fillId="0" borderId="78" xfId="0" applyFont="1" applyFill="1" applyBorder="1"/>
    <xf numFmtId="3" fontId="60" fillId="94" borderId="78" xfId="0" applyNumberFormat="1" applyFont="1" applyFill="1" applyBorder="1" applyAlignment="1">
      <alignment horizontal="right" vertical="top" wrapText="1"/>
    </xf>
    <xf numFmtId="0" fontId="60" fillId="94" borderId="79" xfId="0" applyFont="1" applyFill="1" applyBorder="1"/>
    <xf numFmtId="3" fontId="60" fillId="94" borderId="79" xfId="0" applyNumberFormat="1" applyFont="1" applyFill="1" applyBorder="1" applyAlignment="1">
      <alignment horizontal="right" vertical="top" wrapText="1"/>
    </xf>
    <xf numFmtId="0" fontId="60" fillId="94" borderId="78" xfId="0" applyFont="1" applyFill="1" applyBorder="1"/>
    <xf numFmtId="3" fontId="60" fillId="94" borderId="80" xfId="0" applyNumberFormat="1" applyFont="1" applyFill="1" applyBorder="1" applyAlignment="1">
      <alignment horizontal="right" vertical="top" wrapText="1"/>
    </xf>
    <xf numFmtId="0" fontId="60" fillId="94" borderId="80" xfId="0" applyFont="1" applyFill="1" applyBorder="1"/>
    <xf numFmtId="3" fontId="60" fillId="0" borderId="78" xfId="0" applyNumberFormat="1" applyFont="1" applyBorder="1" applyAlignment="1">
      <alignment horizontal="right" vertical="top" wrapText="1"/>
    </xf>
    <xf numFmtId="3" fontId="61" fillId="94" borderId="78" xfId="0" applyNumberFormat="1" applyFont="1" applyFill="1" applyBorder="1" applyAlignment="1">
      <alignment horizontal="right" vertical="top" wrapText="1"/>
    </xf>
    <xf numFmtId="3" fontId="60" fillId="26" borderId="78" xfId="0" applyNumberFormat="1" applyFont="1" applyFill="1" applyBorder="1" applyAlignment="1">
      <alignment horizontal="right" vertical="top" wrapText="1"/>
    </xf>
    <xf numFmtId="3" fontId="60" fillId="0" borderId="78" xfId="0" applyNumberFormat="1" applyFont="1" applyBorder="1" applyAlignment="1" applyProtection="1">
      <alignment horizontal="right" vertical="top" wrapText="1"/>
    </xf>
    <xf numFmtId="0" fontId="60" fillId="0" borderId="78" xfId="0" applyFont="1" applyBorder="1"/>
    <xf numFmtId="0" fontId="60" fillId="26" borderId="79" xfId="0" applyFont="1" applyFill="1" applyBorder="1"/>
    <xf numFmtId="3" fontId="60" fillId="26" borderId="79" xfId="0" applyNumberFormat="1" applyFont="1" applyFill="1" applyBorder="1" applyAlignment="1">
      <alignment horizontal="right" vertical="top" wrapText="1"/>
    </xf>
    <xf numFmtId="0" fontId="60" fillId="26" borderId="78" xfId="0" applyFont="1" applyFill="1" applyBorder="1"/>
    <xf numFmtId="3" fontId="60" fillId="0" borderId="80" xfId="0" applyNumberFormat="1" applyFont="1" applyBorder="1" applyAlignment="1">
      <alignment horizontal="right" vertical="top" wrapText="1"/>
    </xf>
    <xf numFmtId="3" fontId="60" fillId="0" borderId="80" xfId="0" applyNumberFormat="1" applyFont="1" applyBorder="1" applyAlignment="1" applyProtection="1">
      <alignment horizontal="right" vertical="top" wrapText="1"/>
    </xf>
    <xf numFmtId="3" fontId="60" fillId="26" borderId="80" xfId="0" applyNumberFormat="1" applyFont="1" applyFill="1" applyBorder="1" applyAlignment="1">
      <alignment horizontal="right" vertical="top" wrapText="1"/>
    </xf>
    <xf numFmtId="0" fontId="60" fillId="0" borderId="80" xfId="0" applyFont="1" applyBorder="1"/>
    <xf numFmtId="0" fontId="60" fillId="26" borderId="80" xfId="0" applyFont="1" applyFill="1" applyBorder="1"/>
    <xf numFmtId="3" fontId="61" fillId="26" borderId="78" xfId="0" applyNumberFormat="1" applyFont="1" applyFill="1" applyBorder="1" applyAlignment="1">
      <alignment horizontal="right" vertical="top" wrapText="1"/>
    </xf>
    <xf numFmtId="3" fontId="118" fillId="95" borderId="78" xfId="0" applyNumberFormat="1" applyFont="1" applyFill="1" applyBorder="1" applyAlignment="1">
      <alignment horizontal="right" vertical="top" wrapText="1"/>
    </xf>
    <xf numFmtId="0" fontId="118" fillId="0" borderId="78" xfId="0" applyFont="1" applyBorder="1"/>
    <xf numFmtId="0" fontId="118" fillId="95" borderId="79" xfId="0" applyFont="1" applyFill="1" applyBorder="1"/>
    <xf numFmtId="3" fontId="118" fillId="95" borderId="0" xfId="0" applyNumberFormat="1" applyFont="1" applyFill="1" applyBorder="1" applyAlignment="1">
      <alignment horizontal="right" vertical="top" wrapText="1"/>
    </xf>
    <xf numFmtId="3" fontId="118" fillId="95" borderId="79" xfId="0" applyNumberFormat="1" applyFont="1" applyFill="1" applyBorder="1" applyAlignment="1">
      <alignment horizontal="right" vertical="top" wrapText="1"/>
    </xf>
    <xf numFmtId="0" fontId="118" fillId="95" borderId="78" xfId="0" applyFont="1" applyFill="1" applyBorder="1"/>
    <xf numFmtId="3" fontId="118" fillId="95" borderId="68" xfId="0" applyNumberFormat="1" applyFont="1" applyFill="1" applyBorder="1" applyAlignment="1">
      <alignment horizontal="right" vertical="top" wrapText="1"/>
    </xf>
    <xf numFmtId="3" fontId="118" fillId="95" borderId="69" xfId="0" applyNumberFormat="1" applyFont="1" applyFill="1" applyBorder="1" applyAlignment="1">
      <alignment horizontal="right" vertical="top" wrapText="1"/>
    </xf>
    <xf numFmtId="3" fontId="118" fillId="0" borderId="80" xfId="0" applyNumberFormat="1" applyFont="1" applyBorder="1" applyAlignment="1">
      <alignment horizontal="right" vertical="top" wrapText="1"/>
    </xf>
    <xf numFmtId="3" fontId="118" fillId="95" borderId="80" xfId="0" applyNumberFormat="1" applyFont="1" applyFill="1" applyBorder="1" applyAlignment="1">
      <alignment horizontal="right" vertical="top" wrapText="1"/>
    </xf>
    <xf numFmtId="0" fontId="118" fillId="0" borderId="80" xfId="0" applyFont="1" applyBorder="1"/>
    <xf numFmtId="0" fontId="118" fillId="95" borderId="80" xfId="0" applyFont="1" applyFill="1" applyBorder="1"/>
    <xf numFmtId="3" fontId="120" fillId="95" borderId="78" xfId="0" applyNumberFormat="1" applyFont="1" applyFill="1" applyBorder="1" applyAlignment="1">
      <alignment horizontal="right" vertical="top" wrapText="1"/>
    </xf>
    <xf numFmtId="0" fontId="0" fillId="0" borderId="78" xfId="0" applyBorder="1" applyAlignment="1" applyProtection="1">
      <alignment horizontal="center" vertical="center"/>
    </xf>
    <xf numFmtId="0" fontId="60" fillId="0" borderId="78" xfId="0" applyFont="1" applyBorder="1" applyProtection="1"/>
    <xf numFmtId="0" fontId="60" fillId="0" borderId="80" xfId="0" applyFont="1" applyBorder="1" applyProtection="1"/>
    <xf numFmtId="14" fontId="119" fillId="91" borderId="0" xfId="0" applyNumberFormat="1" applyFont="1" applyFill="1"/>
    <xf numFmtId="0" fontId="60" fillId="0" borderId="63" xfId="0" applyFont="1" applyBorder="1" applyAlignment="1">
      <alignment horizontal="left"/>
    </xf>
    <xf numFmtId="0" fontId="61" fillId="0" borderId="0" xfId="0" applyFont="1" applyAlignment="1">
      <alignment horizontal="center" vertical="center"/>
    </xf>
    <xf numFmtId="0" fontId="60" fillId="24" borderId="17" xfId="0" applyFont="1" applyFill="1" applyBorder="1" applyAlignment="1">
      <alignment horizontal="center" vertical="center" wrapText="1"/>
    </xf>
    <xf numFmtId="0" fontId="63" fillId="24" borderId="17" xfId="0" applyFont="1" applyFill="1" applyBorder="1" applyAlignment="1">
      <alignment horizontal="center" vertical="center" wrapText="1"/>
    </xf>
    <xf numFmtId="0" fontId="63" fillId="28" borderId="25" xfId="0" applyFont="1" applyFill="1" applyBorder="1" applyAlignment="1">
      <alignment horizontal="center" vertical="center" wrapText="1"/>
    </xf>
    <xf numFmtId="0" fontId="63" fillId="28" borderId="27" xfId="0" applyFont="1" applyFill="1" applyBorder="1" applyAlignment="1">
      <alignment horizontal="center" vertical="center" wrapText="1"/>
    </xf>
    <xf numFmtId="0" fontId="63" fillId="28" borderId="28" xfId="0" applyFont="1" applyFill="1" applyBorder="1" applyAlignment="1">
      <alignment horizontal="center" vertical="center" wrapText="1"/>
    </xf>
    <xf numFmtId="0" fontId="63" fillId="30" borderId="25" xfId="0" applyFont="1" applyFill="1" applyBorder="1" applyAlignment="1">
      <alignment horizontal="center" vertical="center" wrapText="1"/>
    </xf>
    <xf numFmtId="0" fontId="63" fillId="30" borderId="27" xfId="0" applyFont="1" applyFill="1" applyBorder="1" applyAlignment="1">
      <alignment horizontal="center" vertical="center" wrapText="1"/>
    </xf>
    <xf numFmtId="0" fontId="63" fillId="33" borderId="17" xfId="0" applyFont="1" applyFill="1" applyBorder="1" applyAlignment="1">
      <alignment horizontal="center" vertical="center" wrapText="1"/>
    </xf>
    <xf numFmtId="0" fontId="63" fillId="31" borderId="25" xfId="0" applyFont="1" applyFill="1" applyBorder="1" applyAlignment="1">
      <alignment horizontal="center" vertical="center" wrapText="1"/>
    </xf>
    <xf numFmtId="0" fontId="63" fillId="31" borderId="27" xfId="0" applyFont="1" applyFill="1" applyBorder="1" applyAlignment="1">
      <alignment horizontal="center" vertical="center" wrapText="1"/>
    </xf>
    <xf numFmtId="0" fontId="63" fillId="31" borderId="28" xfId="0" applyFont="1" applyFill="1" applyBorder="1" applyAlignment="1">
      <alignment horizontal="center" vertical="center" wrapText="1"/>
    </xf>
    <xf numFmtId="0" fontId="62" fillId="25" borderId="0" xfId="0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0" fillId="24" borderId="63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wrapText="1"/>
    </xf>
    <xf numFmtId="0" fontId="60" fillId="24" borderId="65" xfId="0" applyFont="1" applyFill="1" applyBorder="1" applyAlignment="1">
      <alignment horizontal="center" wrapText="1"/>
    </xf>
    <xf numFmtId="0" fontId="60" fillId="24" borderId="66" xfId="0" applyFont="1" applyFill="1" applyBorder="1" applyAlignment="1">
      <alignment horizontal="center" wrapText="1"/>
    </xf>
    <xf numFmtId="0" fontId="60" fillId="24" borderId="67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wrapText="1"/>
    </xf>
    <xf numFmtId="0" fontId="61" fillId="24" borderId="63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wrapText="1"/>
    </xf>
    <xf numFmtId="0" fontId="120" fillId="89" borderId="63" xfId="0" applyFont="1" applyFill="1" applyBorder="1" applyAlignment="1">
      <alignment horizontal="center" wrapText="1"/>
    </xf>
    <xf numFmtId="0" fontId="120" fillId="0" borderId="0" xfId="0" applyFont="1" applyBorder="1" applyAlignment="1">
      <alignment horizontal="center"/>
    </xf>
    <xf numFmtId="0" fontId="118" fillId="89" borderId="63" xfId="0" applyFont="1" applyFill="1" applyBorder="1" applyAlignment="1">
      <alignment horizontal="center" vertical="center" wrapText="1"/>
    </xf>
    <xf numFmtId="0" fontId="118" fillId="89" borderId="63" xfId="0" applyFont="1" applyFill="1" applyBorder="1" applyAlignment="1">
      <alignment horizontal="center" wrapText="1"/>
    </xf>
    <xf numFmtId="0" fontId="118" fillId="89" borderId="65" xfId="0" applyFont="1" applyFill="1" applyBorder="1" applyAlignment="1">
      <alignment horizontal="center" wrapText="1"/>
    </xf>
    <xf numFmtId="0" fontId="119" fillId="88" borderId="0" xfId="0" applyFont="1" applyFill="1" applyBorder="1" applyAlignment="1">
      <alignment horizontal="left"/>
    </xf>
    <xf numFmtId="0" fontId="118" fillId="0" borderId="0" xfId="0" applyFont="1" applyBorder="1" applyAlignment="1">
      <alignment horizontal="left"/>
    </xf>
    <xf numFmtId="0" fontId="118" fillId="92" borderId="65" xfId="0" applyFont="1" applyFill="1" applyBorder="1" applyAlignment="1">
      <alignment horizontal="center" wrapText="1"/>
    </xf>
    <xf numFmtId="0" fontId="118" fillId="92" borderId="66" xfId="0" applyFont="1" applyFill="1" applyBorder="1" applyAlignment="1">
      <alignment horizontal="center" wrapText="1"/>
    </xf>
    <xf numFmtId="0" fontId="118" fillId="92" borderId="67" xfId="0" applyFont="1" applyFill="1" applyBorder="1" applyAlignment="1">
      <alignment horizontal="center" wrapText="1"/>
    </xf>
    <xf numFmtId="0" fontId="119" fillId="91" borderId="0" xfId="0" applyFont="1" applyFill="1" applyBorder="1" applyAlignment="1">
      <alignment horizontal="left"/>
    </xf>
    <xf numFmtId="0" fontId="120" fillId="92" borderId="65" xfId="0" applyFont="1" applyFill="1" applyBorder="1" applyAlignment="1">
      <alignment horizontal="center" wrapText="1"/>
    </xf>
    <xf numFmtId="0" fontId="120" fillId="92" borderId="66" xfId="0" applyFont="1" applyFill="1" applyBorder="1" applyAlignment="1">
      <alignment horizontal="center" wrapText="1"/>
    </xf>
    <xf numFmtId="0" fontId="120" fillId="92" borderId="67" xfId="0" applyFont="1" applyFill="1" applyBorder="1" applyAlignment="1">
      <alignment horizontal="center" wrapText="1"/>
    </xf>
    <xf numFmtId="0" fontId="118" fillId="92" borderId="71" xfId="0" applyFont="1" applyFill="1" applyBorder="1" applyAlignment="1">
      <alignment horizontal="center" vertical="center" wrapText="1"/>
    </xf>
    <xf numFmtId="0" fontId="118" fillId="92" borderId="70" xfId="0" applyFont="1" applyFill="1" applyBorder="1" applyAlignment="1">
      <alignment horizontal="center" vertical="center" wrapText="1"/>
    </xf>
    <xf numFmtId="0" fontId="118" fillId="92" borderId="72" xfId="0" applyFont="1" applyFill="1" applyBorder="1" applyAlignment="1">
      <alignment horizontal="center" vertical="center" wrapText="1"/>
    </xf>
    <xf numFmtId="0" fontId="118" fillId="92" borderId="26" xfId="0" applyFont="1" applyFill="1" applyBorder="1" applyAlignment="1">
      <alignment horizontal="center" vertical="center" wrapText="1"/>
    </xf>
    <xf numFmtId="0" fontId="118" fillId="92" borderId="0" xfId="0" applyFont="1" applyFill="1" applyBorder="1" applyAlignment="1">
      <alignment horizontal="center" vertical="center" wrapText="1"/>
    </xf>
    <xf numFmtId="0" fontId="118" fillId="92" borderId="29" xfId="0" applyFont="1" applyFill="1" applyBorder="1" applyAlignment="1">
      <alignment horizontal="center" vertical="center" wrapText="1"/>
    </xf>
    <xf numFmtId="0" fontId="118" fillId="92" borderId="73" xfId="0" applyFont="1" applyFill="1" applyBorder="1" applyAlignment="1">
      <alignment horizontal="center" vertical="center" wrapText="1"/>
    </xf>
    <xf numFmtId="0" fontId="118" fillId="92" borderId="74" xfId="0" applyFont="1" applyFill="1" applyBorder="1" applyAlignment="1">
      <alignment horizontal="center" vertical="center" wrapText="1"/>
    </xf>
    <xf numFmtId="0" fontId="118" fillId="92" borderId="32" xfId="0" applyFont="1" applyFill="1" applyBorder="1" applyAlignment="1">
      <alignment horizontal="center" vertical="center" wrapText="1"/>
    </xf>
    <xf numFmtId="0" fontId="118" fillId="92" borderId="65" xfId="0" applyFont="1" applyFill="1" applyBorder="1" applyAlignment="1">
      <alignment horizontal="center" vertical="center" wrapText="1"/>
    </xf>
    <xf numFmtId="0" fontId="118" fillId="92" borderId="66" xfId="0" applyFont="1" applyFill="1" applyBorder="1" applyAlignment="1">
      <alignment horizontal="center" vertical="center" wrapText="1"/>
    </xf>
    <xf numFmtId="0" fontId="118" fillId="92" borderId="67" xfId="0" applyFont="1" applyFill="1" applyBorder="1" applyAlignment="1">
      <alignment horizontal="center" vertical="center" wrapText="1"/>
    </xf>
    <xf numFmtId="0" fontId="118" fillId="92" borderId="64" xfId="0" applyFont="1" applyFill="1" applyBorder="1" applyAlignment="1">
      <alignment horizontal="center" vertical="center" wrapText="1"/>
    </xf>
    <xf numFmtId="0" fontId="118" fillId="92" borderId="18" xfId="0" applyFont="1" applyFill="1" applyBorder="1" applyAlignment="1">
      <alignment horizontal="center" vertical="center" wrapText="1"/>
    </xf>
    <xf numFmtId="0" fontId="60" fillId="93" borderId="65" xfId="0" applyFont="1" applyFill="1" applyBorder="1" applyAlignment="1">
      <alignment horizontal="center" wrapText="1"/>
    </xf>
    <xf numFmtId="0" fontId="60" fillId="93" borderId="66" xfId="0" applyFont="1" applyFill="1" applyBorder="1" applyAlignment="1">
      <alignment horizontal="center" wrapText="1"/>
    </xf>
    <xf numFmtId="0" fontId="60" fillId="93" borderId="63" xfId="0" applyFont="1" applyFill="1" applyBorder="1" applyAlignment="1">
      <alignment horizontal="center" wrapText="1"/>
    </xf>
    <xf numFmtId="0" fontId="60" fillId="93" borderId="67" xfId="0" applyFont="1" applyFill="1" applyBorder="1" applyAlignment="1">
      <alignment horizontal="center" wrapText="1"/>
    </xf>
    <xf numFmtId="0" fontId="121" fillId="25" borderId="0" xfId="0" applyFont="1" applyFill="1" applyAlignment="1">
      <alignment horizontal="left"/>
    </xf>
    <xf numFmtId="0" fontId="61" fillId="93" borderId="63" xfId="0" applyFont="1" applyFill="1" applyBorder="1" applyAlignment="1">
      <alignment horizontal="center" wrapText="1"/>
    </xf>
    <xf numFmtId="0" fontId="60" fillId="93" borderId="63" xfId="0" applyFont="1" applyFill="1" applyBorder="1" applyAlignment="1">
      <alignment horizontal="center" vertical="center" wrapText="1"/>
    </xf>
    <xf numFmtId="0" fontId="62" fillId="25" borderId="0" xfId="0" applyFont="1" applyFill="1" applyAlignment="1" applyProtection="1">
      <alignment horizontal="left"/>
    </xf>
    <xf numFmtId="0" fontId="60" fillId="24" borderId="25" xfId="0" applyFont="1" applyFill="1" applyBorder="1" applyAlignment="1">
      <alignment horizontal="center" wrapText="1"/>
    </xf>
    <xf numFmtId="0" fontId="60" fillId="24" borderId="27" xfId="0" applyFont="1" applyFill="1" applyBorder="1" applyAlignment="1">
      <alignment horizontal="center" wrapText="1"/>
    </xf>
    <xf numFmtId="0" fontId="60" fillId="24" borderId="28" xfId="0" applyFont="1" applyFill="1" applyBorder="1" applyAlignment="1">
      <alignment horizontal="center" wrapText="1"/>
    </xf>
  </cellXfs>
  <cellStyles count="827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2" xfId="126"/>
    <cellStyle name="Cabe‡alho 2 2" xfId="563"/>
    <cellStyle name="Cabeçalho 1" xfId="127"/>
    <cellStyle name="Cabeçalho 1 2" xfId="565"/>
    <cellStyle name="Cabeçalho 2" xfId="128"/>
    <cellStyle name="Cabeçalho 2 2" xfId="566"/>
    <cellStyle name="Calculation" xfId="129"/>
    <cellStyle name="Calculation 2" xfId="629"/>
    <cellStyle name="Calculation 3" xfId="654"/>
    <cellStyle name="Calculation 4" xfId="567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3" xfId="628"/>
    <cellStyle name="Cálculo 2 4" xfId="653"/>
    <cellStyle name="Cálculo 2 5" xfId="568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4" xfId="134"/>
    <cellStyle name="Cálculo 4 2" xfId="625"/>
    <cellStyle name="Cálculo 4 3" xfId="650"/>
    <cellStyle name="Cálculo 4 4" xfId="571"/>
    <cellStyle name="Capítulo" xfId="135"/>
    <cellStyle name="Capítulo 2" xfId="57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3" xfId="150"/>
    <cellStyle name="Comma 3 2" xfId="589"/>
    <cellStyle name="Comma 4" xfId="587"/>
    <cellStyle name="Comma 5" xfId="807"/>
    <cellStyle name="Comma 6" xfId="809"/>
    <cellStyle name="Comma_Agenda" xfId="151"/>
    <cellStyle name="Comma0" xfId="152"/>
    <cellStyle name="Comma0 2" xfId="590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e" xfId="157"/>
    <cellStyle name="Date 2" xfId="593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3" xfId="585"/>
    <cellStyle name="Entrada 2 4" xfId="603"/>
    <cellStyle name="Entrada 2 5" xfId="620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4" xfId="194"/>
    <cellStyle name="Entrada 4 2" xfId="582"/>
    <cellStyle name="Entrada 4 3" xfId="600"/>
    <cellStyle name="Entrada 4 4" xfId="623"/>
    <cellStyle name="Euro" xfId="195"/>
    <cellStyle name="Euro 2" xfId="196"/>
    <cellStyle name="Euro 2 2" xfId="630"/>
    <cellStyle name="Euro 3" xfId="624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xed" xfId="200"/>
    <cellStyle name="Fixed 2" xfId="746"/>
    <cellStyle name="Fixo" xfId="201"/>
    <cellStyle name="Fixo 2" xfId="633"/>
    <cellStyle name="Fonte" xfId="202"/>
    <cellStyle name="Fonte 2" xfId="634"/>
    <cellStyle name="Good" xfId="203"/>
    <cellStyle name="Good 2" xfId="635"/>
    <cellStyle name="Heading" xfId="636"/>
    <cellStyle name="Heading 1" xfId="204"/>
    <cellStyle name="Heading 1 2" xfId="637"/>
    <cellStyle name="Heading 2" xfId="205"/>
    <cellStyle name="Heading 2 2" xfId="638"/>
    <cellStyle name="Heading 3" xfId="206"/>
    <cellStyle name="Heading 3 2" xfId="639"/>
    <cellStyle name="Heading 4" xfId="207"/>
    <cellStyle name="Heading 4 2" xfId="640"/>
    <cellStyle name="Heading1" xfId="642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put" xfId="214"/>
    <cellStyle name="Input 2" xfId="564"/>
    <cellStyle name="Input 3" xfId="581"/>
    <cellStyle name="Input 4" xfId="648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1" xfId="229"/>
    <cellStyle name="Normal 11 2" xfId="664"/>
    <cellStyle name="Normal 12" xfId="230"/>
    <cellStyle name="Normal 12 2" xfId="665"/>
    <cellStyle name="Normal 13" xfId="231"/>
    <cellStyle name="Normal 13 2" xfId="666"/>
    <cellStyle name="Normal 14" xfId="232"/>
    <cellStyle name="Normal 14 2" xfId="667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2" xfId="233"/>
    <cellStyle name="Normal 2 10" xfId="386"/>
    <cellStyle name="Normal 2 11" xfId="619"/>
    <cellStyle name="Normal 2 12" xfId="668"/>
    <cellStyle name="Normal 2 13" xfId="806"/>
    <cellStyle name="Normal 2 2" xfId="234"/>
    <cellStyle name="Normal 2 2 2" xfId="669"/>
    <cellStyle name="Normal 2 3" xfId="235"/>
    <cellStyle name="Normal 2 3 2" xfId="236"/>
    <cellStyle name="Normal 2 3 2 2" xfId="671"/>
    <cellStyle name="Normal 2 3 3" xfId="670"/>
    <cellStyle name="Normal 2 3_00_Decisão Anexo V 2015_MEMORIAL_Oficial SOF" xfId="237"/>
    <cellStyle name="Normal 2 4" xfId="238"/>
    <cellStyle name="Normal 2 4 2" xfId="672"/>
    <cellStyle name="Normal 2 5" xfId="239"/>
    <cellStyle name="Normal 2 5 2" xfId="673"/>
    <cellStyle name="Normal 2 6" xfId="240"/>
    <cellStyle name="Normal 2 6 2" xfId="674"/>
    <cellStyle name="Normal 2 7" xfId="241"/>
    <cellStyle name="Normal 2 7 2" xfId="675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3" xfId="243"/>
    <cellStyle name="Normal 3 2" xfId="244"/>
    <cellStyle name="Normal 3 2 2" xfId="677"/>
    <cellStyle name="Normal 3 3" xfId="676"/>
    <cellStyle name="Normal 3_05_Impactos_Demais PLs_2013_Dados CNJ de jul-12" xfId="245"/>
    <cellStyle name="Normal 4" xfId="246"/>
    <cellStyle name="Normal 4 2" xfId="678"/>
    <cellStyle name="Normal 5" xfId="247"/>
    <cellStyle name="Normal 5 2" xfId="679"/>
    <cellStyle name="Normal 6" xfId="248"/>
    <cellStyle name="Normal 6 2" xfId="680"/>
    <cellStyle name="Normal 7" xfId="249"/>
    <cellStyle name="Normal 7 2" xfId="681"/>
    <cellStyle name="Normal 8" xfId="250"/>
    <cellStyle name="Normal 8 2" xfId="682"/>
    <cellStyle name="Normal 9" xfId="251"/>
    <cellStyle name="Normal 9 2" xfId="683"/>
    <cellStyle name="Nota 2" xfId="252"/>
    <cellStyle name="Nota 2 2" xfId="253"/>
    <cellStyle name="Nota 2 2 2" xfId="534"/>
    <cellStyle name="Nota 2 2 3" xfId="549"/>
    <cellStyle name="Nota 2 2 4" xfId="685"/>
    <cellStyle name="Nota 2 3" xfId="535"/>
    <cellStyle name="Nota 2 4" xfId="550"/>
    <cellStyle name="Nota 2 5" xfId="684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4" xfId="256"/>
    <cellStyle name="Nota 4 2" xfId="532"/>
    <cellStyle name="Nota 4 3" xfId="547"/>
    <cellStyle name="Nota 4 4" xfId="687"/>
    <cellStyle name="Nota 5" xfId="815"/>
    <cellStyle name="Nota 6" xfId="819"/>
    <cellStyle name="Note" xfId="257"/>
    <cellStyle name="Note 2" xfId="531"/>
    <cellStyle name="Note 3" xfId="546"/>
    <cellStyle name="Note 4" xfId="688"/>
    <cellStyle name="Output" xfId="258"/>
    <cellStyle name="Output 2" xfId="530"/>
    <cellStyle name="Output 3" xfId="545"/>
    <cellStyle name="Output 4" xfId="689"/>
    <cellStyle name="Percent_Agenda" xfId="259"/>
    <cellStyle name="Percentual" xfId="260"/>
    <cellStyle name="Percentual 2" xfId="690"/>
    <cellStyle name="Ponto" xfId="261"/>
    <cellStyle name="Ponto 2" xfId="691"/>
    <cellStyle name="Porcentagem 10" xfId="262"/>
    <cellStyle name="Porcentagem 10 2" xfId="692"/>
    <cellStyle name="Porcentagem 11" xfId="822"/>
    <cellStyle name="Porcentagem 12" xfId="824"/>
    <cellStyle name="Porcentagem 13" xfId="826"/>
    <cellStyle name="Porcentagem 2" xfId="263"/>
    <cellStyle name="Porcentagem 2 2" xfId="264"/>
    <cellStyle name="Porcentagem 2 2 2" xfId="694"/>
    <cellStyle name="Porcentagem 2 3" xfId="265"/>
    <cellStyle name="Porcentagem 2 3 2" xfId="695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_FCDF 2014_2ª Versão" xfId="266"/>
    <cellStyle name="Porcentagem 3" xfId="267"/>
    <cellStyle name="Porcentagem 3 2" xfId="696"/>
    <cellStyle name="Porcentagem 4" xfId="268"/>
    <cellStyle name="Porcentagem 4 2" xfId="697"/>
    <cellStyle name="Porcentagem 5" xfId="269"/>
    <cellStyle name="Porcentagem 5 2" xfId="698"/>
    <cellStyle name="Porcentagem 6" xfId="270"/>
    <cellStyle name="Porcentagem 6 2" xfId="699"/>
    <cellStyle name="Porcentagem 7" xfId="271"/>
    <cellStyle name="Porcentagem 7 2" xfId="700"/>
    <cellStyle name="Porcentagem 8" xfId="272"/>
    <cellStyle name="Porcentagem 8 2" xfId="701"/>
    <cellStyle name="Porcentagem 9" xfId="273"/>
    <cellStyle name="Porcentagem 9 2" xfId="702"/>
    <cellStyle name="Result" xfId="703"/>
    <cellStyle name="Result2" xfId="704"/>
    <cellStyle name="rodape" xfId="274"/>
    <cellStyle name="rodape 2" xfId="705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3" xfId="516"/>
    <cellStyle name="Saída 2 4" xfId="525"/>
    <cellStyle name="Saída 2 5" xfId="706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4" xfId="279"/>
    <cellStyle name="Saída 4 2" xfId="513"/>
    <cellStyle name="Saída 4 3" xfId="522"/>
    <cellStyle name="Saída 4 4" xfId="709"/>
    <cellStyle name="Sep. milhar [0]" xfId="280"/>
    <cellStyle name="Sep. milhar [0] 2" xfId="710"/>
    <cellStyle name="Sep. milhar [2]" xfId="281"/>
    <cellStyle name="Sep. milhar [2] 2" xfId="711"/>
    <cellStyle name="Separador de m" xfId="282"/>
    <cellStyle name="Separador de m 2" xfId="712"/>
    <cellStyle name="Separador de milhares 10" xfId="283"/>
    <cellStyle name="Separador de milhares 10 2" xfId="713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6" xfId="287"/>
    <cellStyle name="Separador de milhares 2 2 6 2" xfId="71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3" xfId="720"/>
    <cellStyle name="Separador de milhares 2 3 2 2_00_Decisão Anexo V 2015_MEMORIAL_Oficial SOF" xfId="293"/>
    <cellStyle name="Separador de milhares 2 3 2 3" xfId="71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4" xfId="718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5" xfId="298"/>
    <cellStyle name="Separador de milhares 2 5 2" xfId="299"/>
    <cellStyle name="Separador de milhares 2 5 2 2" xfId="725"/>
    <cellStyle name="Separador de milhares 2 5 3" xfId="724"/>
    <cellStyle name="Separador de milhares 2 5_00_Decisão Anexo V 2015_MEMORIAL_Oficial SOF" xfId="300"/>
    <cellStyle name="Separador de milhares 2 6" xfId="71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3" xfId="304"/>
    <cellStyle name="Separador de milhares 3 3 2" xfId="728"/>
    <cellStyle name="Separador de milhares 3 4" xfId="726"/>
    <cellStyle name="Separador de milhares 3_00_Decisão Anexo V 2015_MEMORIAL_Oficial SOF" xfId="305"/>
    <cellStyle name="Separador de milhares 4" xfId="306"/>
    <cellStyle name="Separador de milhares 4 2" xfId="729"/>
    <cellStyle name="Separador de milhares 5" xfId="307"/>
    <cellStyle name="Separador de milhares 5 2" xfId="730"/>
    <cellStyle name="Separador de milhares 6" xfId="308"/>
    <cellStyle name="Separador de milhares 6 2" xfId="731"/>
    <cellStyle name="Separador de milhares 7" xfId="309"/>
    <cellStyle name="Separador de milhares 7 2" xfId="732"/>
    <cellStyle name="Separador de milhares 8" xfId="310"/>
    <cellStyle name="Separador de milhares 8 2" xfId="734"/>
    <cellStyle name="Separador de milhares 9" xfId="311"/>
    <cellStyle name="Separador de milhares 9 2" xfId="735"/>
    <cellStyle name="TableStyleLight1" xfId="312"/>
    <cellStyle name="TableStyleLight1 2" xfId="313"/>
    <cellStyle name="TableStyleLight1 2 2" xfId="737"/>
    <cellStyle name="TableStyleLight1 3" xfId="314"/>
    <cellStyle name="TableStyleLight1 3 2" xfId="738"/>
    <cellStyle name="TableStyleLight1 4" xfId="736"/>
    <cellStyle name="TableStyleLight1 5" xfId="315"/>
    <cellStyle name="TableStyleLight1 5 2" xfId="747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2" xfId="332"/>
    <cellStyle name="Título 1 2 2" xfId="333"/>
    <cellStyle name="Título 1 2 2 2" xfId="762"/>
    <cellStyle name="Título 1 2 3" xfId="761"/>
    <cellStyle name="Título 1 2_05_Impactos_Demais PLs_2013_Dados CNJ de jul-12" xfId="334"/>
    <cellStyle name="Título 1 3" xfId="335"/>
    <cellStyle name="Título 1 3 2" xfId="763"/>
    <cellStyle name="Título 1 4" xfId="336"/>
    <cellStyle name="Título 1 4 2" xfId="764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3" xfId="767"/>
    <cellStyle name="Título 2 2_05_Impactos_Demais PLs_2013_Dados CNJ de jul-12" xfId="341"/>
    <cellStyle name="Título 2 3" xfId="342"/>
    <cellStyle name="Título 2 3 2" xfId="769"/>
    <cellStyle name="Título 2 4" xfId="343"/>
    <cellStyle name="Título 2 4 2" xfId="770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3" xfId="771"/>
    <cellStyle name="Título 3 2_05_Impactos_Demais PLs_2013_Dados CNJ de jul-12" xfId="346"/>
    <cellStyle name="Título 3 3" xfId="347"/>
    <cellStyle name="Título 3 3 2" xfId="773"/>
    <cellStyle name="Título 3 4" xfId="348"/>
    <cellStyle name="Título 3 4 2" xfId="77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2" xfId="366"/>
    <cellStyle name="Titulo2 2" xfId="788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3" xfId="441"/>
    <cellStyle name="Total 2 4" xfId="446"/>
    <cellStyle name="Total 2 5" xfId="789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4" xfId="371"/>
    <cellStyle name="Total 4 2" xfId="438"/>
    <cellStyle name="Total 4 3" xfId="443"/>
    <cellStyle name="Total 4 4" xfId="792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a 2" xfId="375"/>
    <cellStyle name="Vírgula 2 2" xfId="376"/>
    <cellStyle name="Vírgula 2 2 2" xfId="797"/>
    <cellStyle name="Vírgula 2 3" xfId="389"/>
    <cellStyle name="Vírgula 2 3 2" xfId="820"/>
    <cellStyle name="Vírgula 2 4" xfId="733"/>
    <cellStyle name="Vírgula 2 5" xfId="796"/>
    <cellStyle name="Vírgula 2 6" xfId="812"/>
    <cellStyle name="Vírgula 3" xfId="377"/>
    <cellStyle name="Vírgula 3 2" xfId="798"/>
    <cellStyle name="Vírgula 4" xfId="378"/>
    <cellStyle name="Vírgula 4 2" xfId="799"/>
    <cellStyle name="Vírgula 5" xfId="379"/>
    <cellStyle name="Vírgula 5 2" xfId="800"/>
    <cellStyle name="Vírgula0" xfId="380"/>
    <cellStyle name="Vírgula0 2" xfId="801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Q41" sqref="Q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83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ht="37.5" customHeight="1">
      <c r="B6" s="54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210" t="s">
        <v>41</v>
      </c>
      <c r="C7" s="210"/>
      <c r="D7" s="210"/>
      <c r="E7" s="210"/>
      <c r="F7" s="210" t="s">
        <v>35</v>
      </c>
      <c r="G7" s="210"/>
      <c r="H7" s="210"/>
      <c r="I7" s="210"/>
      <c r="J7" s="210"/>
      <c r="K7" s="210" t="s">
        <v>28</v>
      </c>
      <c r="L7" s="210"/>
      <c r="M7" s="210"/>
      <c r="N7" s="210"/>
    </row>
    <row r="8" spans="1:14" ht="15.75" customHeight="1">
      <c r="B8" s="210"/>
      <c r="C8" s="210"/>
      <c r="D8" s="210"/>
      <c r="E8" s="210"/>
      <c r="F8" s="210" t="s">
        <v>13</v>
      </c>
      <c r="G8" s="210"/>
      <c r="H8" s="210"/>
      <c r="I8" s="210" t="s">
        <v>14</v>
      </c>
      <c r="J8" s="210" t="s">
        <v>15</v>
      </c>
      <c r="K8" s="210" t="s">
        <v>30</v>
      </c>
      <c r="L8" s="210" t="s">
        <v>31</v>
      </c>
      <c r="M8" s="210" t="s">
        <v>15</v>
      </c>
      <c r="N8" s="210" t="s">
        <v>29</v>
      </c>
    </row>
    <row r="9" spans="1:14" ht="26.25" customHeight="1">
      <c r="B9" s="210"/>
      <c r="C9" s="210"/>
      <c r="D9" s="210"/>
      <c r="E9" s="210"/>
      <c r="F9" s="7" t="s">
        <v>16</v>
      </c>
      <c r="G9" s="7" t="s">
        <v>17</v>
      </c>
      <c r="H9" s="7" t="s">
        <v>23</v>
      </c>
      <c r="I9" s="210"/>
      <c r="J9" s="210"/>
      <c r="K9" s="210"/>
      <c r="L9" s="210"/>
      <c r="M9" s="210"/>
      <c r="N9" s="210"/>
    </row>
    <row r="10" spans="1:14">
      <c r="A10" s="3"/>
      <c r="B10" s="27"/>
      <c r="C10" s="36"/>
      <c r="D10" s="37"/>
      <c r="E10" s="38">
        <v>13</v>
      </c>
      <c r="F10" s="24">
        <f>SUM('TST:TRT24'!F10)</f>
        <v>6028</v>
      </c>
      <c r="G10" s="24">
        <f>SUM('TST:TRT24'!G10)</f>
        <v>90</v>
      </c>
      <c r="H10" s="24">
        <f>F10+G10</f>
        <v>6118</v>
      </c>
      <c r="I10" s="24">
        <f>SUM('TST:TRT24'!I10)</f>
        <v>0</v>
      </c>
      <c r="J10" s="24">
        <f>H10+I10</f>
        <v>6118</v>
      </c>
      <c r="K10" s="25">
        <f>SUM('TST:TRT24'!K10)</f>
        <v>6350</v>
      </c>
      <c r="L10" s="25">
        <f>SUM('TST:TRT24'!L10)</f>
        <v>1163</v>
      </c>
      <c r="M10" s="26">
        <f>K10+L10</f>
        <v>7513</v>
      </c>
      <c r="N10" s="25">
        <f>SUM('TST:TRT24'!N10)</f>
        <v>1401</v>
      </c>
    </row>
    <row r="11" spans="1:14">
      <c r="A11" s="3"/>
      <c r="B11" s="28" t="s">
        <v>1</v>
      </c>
      <c r="C11" s="39" t="s">
        <v>0</v>
      </c>
      <c r="D11" s="37"/>
      <c r="E11" s="38">
        <v>12</v>
      </c>
      <c r="F11" s="24">
        <f>SUM('TST:TRT24'!F11)</f>
        <v>938</v>
      </c>
      <c r="G11" s="24">
        <f>SUM('TST:TRT24'!G11)</f>
        <v>10</v>
      </c>
      <c r="H11" s="24">
        <f t="shared" ref="H11:H22" si="0">F11+G11</f>
        <v>948</v>
      </c>
      <c r="I11" s="24">
        <f>SUM('TST:TRT24'!I11)</f>
        <v>0</v>
      </c>
      <c r="J11" s="24">
        <f t="shared" ref="J11:J50" si="1">H11+I11</f>
        <v>948</v>
      </c>
      <c r="K11" s="25">
        <f>SUM('TST:TRT24'!K11)</f>
        <v>36</v>
      </c>
      <c r="L11" s="25">
        <f>SUM('TST:TRT24'!L11)</f>
        <v>16</v>
      </c>
      <c r="M11" s="26">
        <f t="shared" ref="M11:M22" si="2">K11+L11</f>
        <v>52</v>
      </c>
      <c r="N11" s="25">
        <f>SUM('TST:TRT24'!N11)</f>
        <v>21</v>
      </c>
    </row>
    <row r="12" spans="1:14">
      <c r="A12" s="3"/>
      <c r="B12" s="28" t="s">
        <v>2</v>
      </c>
      <c r="C12" s="40"/>
      <c r="D12" s="41" t="s">
        <v>6</v>
      </c>
      <c r="E12" s="38">
        <v>11</v>
      </c>
      <c r="F12" s="24">
        <f>SUM('TST:TRT24'!F12)</f>
        <v>594</v>
      </c>
      <c r="G12" s="24">
        <f>SUM('TST:TRT24'!G12)</f>
        <v>6</v>
      </c>
      <c r="H12" s="24">
        <f t="shared" si="0"/>
        <v>600</v>
      </c>
      <c r="I12" s="24">
        <f>SUM('TST:TRT24'!I12)</f>
        <v>0</v>
      </c>
      <c r="J12" s="24">
        <f t="shared" si="1"/>
        <v>600</v>
      </c>
      <c r="K12" s="25">
        <f>SUM('TST:TRT24'!K12)</f>
        <v>29</v>
      </c>
      <c r="L12" s="25">
        <f>SUM('TST:TRT24'!L12)</f>
        <v>4</v>
      </c>
      <c r="M12" s="26">
        <f t="shared" si="2"/>
        <v>33</v>
      </c>
      <c r="N12" s="25">
        <f>SUM('TST:TRT24'!N12)</f>
        <v>4</v>
      </c>
    </row>
    <row r="13" spans="1:14">
      <c r="A13" s="3"/>
      <c r="B13" s="28" t="s">
        <v>1</v>
      </c>
      <c r="C13" s="39"/>
      <c r="D13" s="41" t="s">
        <v>10</v>
      </c>
      <c r="E13" s="38">
        <v>10</v>
      </c>
      <c r="F13" s="24">
        <f>SUM('TST:TRT24'!F13)</f>
        <v>444</v>
      </c>
      <c r="G13" s="24">
        <f>SUM('TST:TRT24'!G13)</f>
        <v>5</v>
      </c>
      <c r="H13" s="24">
        <f t="shared" si="0"/>
        <v>449</v>
      </c>
      <c r="I13" s="24">
        <f>SUM('TST:TRT24'!I13)</f>
        <v>0</v>
      </c>
      <c r="J13" s="24">
        <f t="shared" si="1"/>
        <v>449</v>
      </c>
      <c r="K13" s="25">
        <f>SUM('TST:TRT24'!K13)</f>
        <v>30</v>
      </c>
      <c r="L13" s="25">
        <f>SUM('TST:TRT24'!L13)</f>
        <v>6</v>
      </c>
      <c r="M13" s="26">
        <f t="shared" si="2"/>
        <v>36</v>
      </c>
      <c r="N13" s="25">
        <f>SUM('TST:TRT24'!N13)</f>
        <v>7</v>
      </c>
    </row>
    <row r="14" spans="1:14">
      <c r="A14" s="3"/>
      <c r="B14" s="28" t="s">
        <v>3</v>
      </c>
      <c r="C14" s="39"/>
      <c r="D14" s="41" t="s">
        <v>25</v>
      </c>
      <c r="E14" s="38">
        <v>9</v>
      </c>
      <c r="F14" s="24">
        <f>SUM('TST:TRT24'!F14)</f>
        <v>473</v>
      </c>
      <c r="G14" s="24">
        <f>SUM('TST:TRT24'!G14)</f>
        <v>7</v>
      </c>
      <c r="H14" s="24">
        <f t="shared" si="0"/>
        <v>480</v>
      </c>
      <c r="I14" s="24">
        <f>SUM('TST:TRT24'!I14)</f>
        <v>0</v>
      </c>
      <c r="J14" s="24">
        <f t="shared" si="1"/>
        <v>480</v>
      </c>
      <c r="K14" s="25">
        <f>SUM('TST:TRT24'!K14)</f>
        <v>11</v>
      </c>
      <c r="L14" s="25">
        <f>SUM('TST:TRT24'!L14)</f>
        <v>3</v>
      </c>
      <c r="M14" s="26">
        <f t="shared" si="2"/>
        <v>14</v>
      </c>
      <c r="N14" s="25">
        <f>SUM('TST:TRT24'!N14)</f>
        <v>6</v>
      </c>
    </row>
    <row r="15" spans="1:14">
      <c r="A15" s="3"/>
      <c r="B15" s="28" t="s">
        <v>4</v>
      </c>
      <c r="C15" s="39" t="s">
        <v>5</v>
      </c>
      <c r="D15" s="41" t="s">
        <v>22</v>
      </c>
      <c r="E15" s="38">
        <v>8</v>
      </c>
      <c r="F15" s="24">
        <f>SUM('TST:TRT24'!F15)</f>
        <v>1039</v>
      </c>
      <c r="G15" s="24">
        <f>SUM('TST:TRT24'!G15)</f>
        <v>20</v>
      </c>
      <c r="H15" s="24">
        <f t="shared" si="0"/>
        <v>1059</v>
      </c>
      <c r="I15" s="24">
        <f>SUM('TST:TRT24'!I15)</f>
        <v>0</v>
      </c>
      <c r="J15" s="24">
        <f t="shared" si="1"/>
        <v>1059</v>
      </c>
      <c r="K15" s="25">
        <f>SUM('TST:TRT24'!K15)</f>
        <v>13</v>
      </c>
      <c r="L15" s="25">
        <f>SUM('TST:TRT24'!L15)</f>
        <v>1</v>
      </c>
      <c r="M15" s="26">
        <f t="shared" si="2"/>
        <v>14</v>
      </c>
      <c r="N15" s="25">
        <f>SUM('TST:TRT24'!N15)</f>
        <v>1</v>
      </c>
    </row>
    <row r="16" spans="1:14">
      <c r="A16" s="3"/>
      <c r="B16" s="28" t="s">
        <v>6</v>
      </c>
      <c r="C16" s="39"/>
      <c r="D16" s="41" t="s">
        <v>12</v>
      </c>
      <c r="E16" s="38">
        <v>7</v>
      </c>
      <c r="F16" s="24">
        <f>SUM('TST:TRT24'!F16)</f>
        <v>912</v>
      </c>
      <c r="G16" s="24">
        <f>SUM('TST:TRT24'!G16)</f>
        <v>22</v>
      </c>
      <c r="H16" s="24">
        <f t="shared" si="0"/>
        <v>934</v>
      </c>
      <c r="I16" s="24">
        <f>SUM('TST:TRT24'!I16)</f>
        <v>0</v>
      </c>
      <c r="J16" s="24">
        <f t="shared" si="1"/>
        <v>934</v>
      </c>
      <c r="K16" s="25">
        <f>SUM('TST:TRT24'!K16)</f>
        <v>10</v>
      </c>
      <c r="L16" s="25">
        <f>SUM('TST:TRT24'!L16)</f>
        <v>8</v>
      </c>
      <c r="M16" s="26">
        <f t="shared" si="2"/>
        <v>18</v>
      </c>
      <c r="N16" s="25">
        <f>SUM('TST:TRT24'!N16)</f>
        <v>14</v>
      </c>
    </row>
    <row r="17" spans="1:14">
      <c r="A17" s="3"/>
      <c r="B17" s="28" t="s">
        <v>7</v>
      </c>
      <c r="C17" s="40"/>
      <c r="D17" s="41" t="s">
        <v>4</v>
      </c>
      <c r="E17" s="38">
        <v>6</v>
      </c>
      <c r="F17" s="24">
        <f>SUM('TST:TRT24'!F17)</f>
        <v>1085</v>
      </c>
      <c r="G17" s="24">
        <f>SUM('TST:TRT24'!G17)</f>
        <v>36</v>
      </c>
      <c r="H17" s="24">
        <f t="shared" si="0"/>
        <v>1121</v>
      </c>
      <c r="I17" s="24">
        <f>SUM('TST:TRT24'!I17)</f>
        <v>0</v>
      </c>
      <c r="J17" s="24">
        <f t="shared" si="1"/>
        <v>1121</v>
      </c>
      <c r="K17" s="25">
        <f>SUM('TST:TRT24'!K17)</f>
        <v>9</v>
      </c>
      <c r="L17" s="25">
        <f>SUM('TST:TRT24'!L17)</f>
        <v>4</v>
      </c>
      <c r="M17" s="26">
        <f t="shared" si="2"/>
        <v>13</v>
      </c>
      <c r="N17" s="25">
        <f>SUM('TST:TRT24'!N17)</f>
        <v>7</v>
      </c>
    </row>
    <row r="18" spans="1:14">
      <c r="A18" s="3"/>
      <c r="B18" s="28" t="s">
        <v>1</v>
      </c>
      <c r="C18" s="39"/>
      <c r="D18" s="41" t="s">
        <v>9</v>
      </c>
      <c r="E18" s="38">
        <v>5</v>
      </c>
      <c r="F18" s="24">
        <f>SUM('TST:TRT24'!F18)</f>
        <v>1541</v>
      </c>
      <c r="G18" s="24">
        <f>SUM('TST:TRT24'!G18)</f>
        <v>40</v>
      </c>
      <c r="H18" s="24">
        <f t="shared" si="0"/>
        <v>1581</v>
      </c>
      <c r="I18" s="24">
        <f>SUM('TST:TRT24'!I18)</f>
        <v>0</v>
      </c>
      <c r="J18" s="24">
        <f t="shared" si="1"/>
        <v>1581</v>
      </c>
      <c r="K18" s="25">
        <f>SUM('TST:TRT24'!K18)</f>
        <v>7</v>
      </c>
      <c r="L18" s="25">
        <f>SUM('TST:TRT24'!L18)</f>
        <v>5</v>
      </c>
      <c r="M18" s="26">
        <f t="shared" si="2"/>
        <v>12</v>
      </c>
      <c r="N18" s="25">
        <f>SUM('TST:TRT24'!N18)</f>
        <v>8</v>
      </c>
    </row>
    <row r="19" spans="1:14">
      <c r="A19" s="3"/>
      <c r="B19" s="28"/>
      <c r="C19" s="39"/>
      <c r="D19" s="41" t="s">
        <v>12</v>
      </c>
      <c r="E19" s="38">
        <v>4</v>
      </c>
      <c r="F19" s="24">
        <f>SUM('TST:TRT24'!F19)</f>
        <v>986</v>
      </c>
      <c r="G19" s="24">
        <f>SUM('TST:TRT24'!G19)</f>
        <v>16</v>
      </c>
      <c r="H19" s="24">
        <f t="shared" si="0"/>
        <v>1002</v>
      </c>
      <c r="I19" s="24">
        <f>SUM('TST:TRT24'!I19)</f>
        <v>0</v>
      </c>
      <c r="J19" s="24">
        <f t="shared" si="1"/>
        <v>1002</v>
      </c>
      <c r="K19" s="25">
        <f>SUM('TST:TRT24'!K19)</f>
        <v>8</v>
      </c>
      <c r="L19" s="25">
        <f>SUM('TST:TRT24'!L19)</f>
        <v>8</v>
      </c>
      <c r="M19" s="26">
        <f t="shared" si="2"/>
        <v>16</v>
      </c>
      <c r="N19" s="25">
        <f>SUM('TST:TRT24'!N19)</f>
        <v>9</v>
      </c>
    </row>
    <row r="20" spans="1:14">
      <c r="A20" s="3"/>
      <c r="B20" s="28"/>
      <c r="C20" s="39" t="s">
        <v>1</v>
      </c>
      <c r="D20" s="37"/>
      <c r="E20" s="38">
        <v>3</v>
      </c>
      <c r="F20" s="24">
        <f>SUM('TST:TRT24'!F20)</f>
        <v>93</v>
      </c>
      <c r="G20" s="24">
        <f>SUM('TST:TRT24'!G20)</f>
        <v>833</v>
      </c>
      <c r="H20" s="24">
        <f t="shared" si="0"/>
        <v>926</v>
      </c>
      <c r="I20" s="24">
        <f>SUM('TST:TRT24'!I20)</f>
        <v>0</v>
      </c>
      <c r="J20" s="24">
        <f t="shared" si="1"/>
        <v>926</v>
      </c>
      <c r="K20" s="25">
        <f>SUM('TST:TRT24'!K20)</f>
        <v>3</v>
      </c>
      <c r="L20" s="25">
        <f>SUM('TST:TRT24'!L20)</f>
        <v>3</v>
      </c>
      <c r="M20" s="26">
        <f t="shared" si="2"/>
        <v>6</v>
      </c>
      <c r="N20" s="25">
        <f>SUM('TST:TRT24'!N20)</f>
        <v>3</v>
      </c>
    </row>
    <row r="21" spans="1:14">
      <c r="A21" s="3"/>
      <c r="B21" s="28"/>
      <c r="C21" s="39"/>
      <c r="D21" s="37"/>
      <c r="E21" s="38">
        <v>2</v>
      </c>
      <c r="F21" s="24">
        <f>SUM('TST:TRT24'!F21)</f>
        <v>91</v>
      </c>
      <c r="G21" s="24">
        <f>SUM('TST:TRT24'!G21)</f>
        <v>331</v>
      </c>
      <c r="H21" s="24">
        <f t="shared" si="0"/>
        <v>422</v>
      </c>
      <c r="I21" s="24">
        <f>SUM('TST:TRT24'!I21)</f>
        <v>0</v>
      </c>
      <c r="J21" s="24">
        <f t="shared" si="1"/>
        <v>422</v>
      </c>
      <c r="K21" s="25">
        <f>SUM('TST:TRT24'!K21)</f>
        <v>1</v>
      </c>
      <c r="L21" s="25">
        <f>SUM('TST:TRT24'!L21)</f>
        <v>2</v>
      </c>
      <c r="M21" s="26">
        <f t="shared" si="2"/>
        <v>3</v>
      </c>
      <c r="N21" s="25">
        <f>SUM('TST:TRT24'!N21)</f>
        <v>2</v>
      </c>
    </row>
    <row r="22" spans="1:14">
      <c r="A22" s="3"/>
      <c r="B22" s="29"/>
      <c r="C22" s="40"/>
      <c r="D22" s="37"/>
      <c r="E22" s="27">
        <v>1</v>
      </c>
      <c r="F22" s="24">
        <f>SUM('TST:TRT24'!F22)</f>
        <v>4</v>
      </c>
      <c r="G22" s="24">
        <f>SUM('TST:TRT24'!G22)</f>
        <v>693</v>
      </c>
      <c r="H22" s="24">
        <f t="shared" si="0"/>
        <v>697</v>
      </c>
      <c r="I22" s="24">
        <f>SUM('TST:TRT24'!I22)</f>
        <v>536</v>
      </c>
      <c r="J22" s="24">
        <f t="shared" si="1"/>
        <v>1233</v>
      </c>
      <c r="K22" s="25">
        <f>SUM('TST:TRT24'!K22)</f>
        <v>3</v>
      </c>
      <c r="L22" s="25">
        <f>SUM('TST:TRT24'!L22)</f>
        <v>4</v>
      </c>
      <c r="M22" s="26">
        <f t="shared" si="2"/>
        <v>7</v>
      </c>
      <c r="N22" s="25">
        <f>SUM('TST:TRT24'!N22)</f>
        <v>5</v>
      </c>
    </row>
    <row r="23" spans="1:14" ht="19.5" customHeight="1">
      <c r="A23" s="3"/>
      <c r="B23" s="212" t="s">
        <v>18</v>
      </c>
      <c r="C23" s="213"/>
      <c r="D23" s="213"/>
      <c r="E23" s="214"/>
      <c r="F23" s="56">
        <f t="shared" ref="F23:N23" si="3">SUM(F10:F22)</f>
        <v>14228</v>
      </c>
      <c r="G23" s="56">
        <f t="shared" si="3"/>
        <v>2109</v>
      </c>
      <c r="H23" s="57">
        <f t="shared" si="3"/>
        <v>16337</v>
      </c>
      <c r="I23" s="56">
        <f t="shared" si="3"/>
        <v>536</v>
      </c>
      <c r="J23" s="57">
        <f t="shared" si="3"/>
        <v>16873</v>
      </c>
      <c r="K23" s="58">
        <f t="shared" si="3"/>
        <v>6510</v>
      </c>
      <c r="L23" s="58">
        <f t="shared" si="3"/>
        <v>1227</v>
      </c>
      <c r="M23" s="56">
        <f t="shared" si="3"/>
        <v>7737</v>
      </c>
      <c r="N23" s="56">
        <f t="shared" si="3"/>
        <v>1488</v>
      </c>
    </row>
    <row r="24" spans="1:14">
      <c r="A24" s="3"/>
      <c r="B24" s="32"/>
      <c r="C24" s="32"/>
      <c r="D24" s="42"/>
      <c r="E24" s="33">
        <v>13</v>
      </c>
      <c r="F24" s="30">
        <f>SUM('TST:TRT24'!F24)</f>
        <v>13065</v>
      </c>
      <c r="G24" s="30">
        <f>SUM('TST:TRT24'!G24)</f>
        <v>408</v>
      </c>
      <c r="H24" s="30">
        <f>F24+G24</f>
        <v>13473</v>
      </c>
      <c r="I24" s="30">
        <f>SUM('TST:TRT24'!I24)</f>
        <v>0</v>
      </c>
      <c r="J24" s="30">
        <f t="shared" si="1"/>
        <v>13473</v>
      </c>
      <c r="K24" s="31">
        <f>SUM('TST:TRT24'!K24)</f>
        <v>6663</v>
      </c>
      <c r="L24" s="31">
        <f>SUM('TST:TRT24'!L24)</f>
        <v>1120</v>
      </c>
      <c r="M24" s="31">
        <f>K24+L24</f>
        <v>7783</v>
      </c>
      <c r="N24" s="31">
        <f>SUM('TST:TRT24'!N24)</f>
        <v>1494</v>
      </c>
    </row>
    <row r="25" spans="1:14">
      <c r="A25" s="3"/>
      <c r="B25" s="32"/>
      <c r="C25" s="32" t="s">
        <v>0</v>
      </c>
      <c r="D25" s="42"/>
      <c r="E25" s="34">
        <v>12</v>
      </c>
      <c r="F25" s="30">
        <f>SUM('TST:TRT24'!F25)</f>
        <v>1449</v>
      </c>
      <c r="G25" s="30">
        <f>SUM('TST:TRT24'!G25)</f>
        <v>11</v>
      </c>
      <c r="H25" s="30">
        <f t="shared" ref="H25:H50" si="4">F25+G25</f>
        <v>1460</v>
      </c>
      <c r="I25" s="30">
        <f>SUM('TST:TRT24'!I25)</f>
        <v>0</v>
      </c>
      <c r="J25" s="30">
        <f t="shared" si="1"/>
        <v>1460</v>
      </c>
      <c r="K25" s="31">
        <f>SUM('TST:TRT24'!K25)</f>
        <v>24</v>
      </c>
      <c r="L25" s="31">
        <f>SUM('TST:TRT24'!L25)</f>
        <v>10</v>
      </c>
      <c r="M25" s="31">
        <f t="shared" ref="M25:M36" si="5">K25+L25</f>
        <v>34</v>
      </c>
      <c r="N25" s="31">
        <f>SUM('TST:TRT24'!N25)</f>
        <v>14</v>
      </c>
    </row>
    <row r="26" spans="1:14">
      <c r="A26" s="3"/>
      <c r="B26" s="32" t="s">
        <v>7</v>
      </c>
      <c r="C26" s="33"/>
      <c r="D26" s="42"/>
      <c r="E26" s="34">
        <v>11</v>
      </c>
      <c r="F26" s="30">
        <f>SUM('TST:TRT24'!F26)</f>
        <v>962</v>
      </c>
      <c r="G26" s="30">
        <f>SUM('TST:TRT24'!G26)</f>
        <v>9</v>
      </c>
      <c r="H26" s="30">
        <f t="shared" si="4"/>
        <v>971</v>
      </c>
      <c r="I26" s="30">
        <f>SUM('TST:TRT24'!I26)</f>
        <v>0</v>
      </c>
      <c r="J26" s="30">
        <f t="shared" si="1"/>
        <v>971</v>
      </c>
      <c r="K26" s="31">
        <f>SUM('TST:TRT24'!K26)</f>
        <v>22</v>
      </c>
      <c r="L26" s="31">
        <f>SUM('TST:TRT24'!L26)</f>
        <v>6</v>
      </c>
      <c r="M26" s="31">
        <f t="shared" si="5"/>
        <v>28</v>
      </c>
      <c r="N26" s="31">
        <f>SUM('TST:TRT24'!N26)</f>
        <v>7</v>
      </c>
    </row>
    <row r="27" spans="1:14">
      <c r="A27" s="3"/>
      <c r="B27" s="32" t="s">
        <v>8</v>
      </c>
      <c r="C27" s="32"/>
      <c r="D27" s="42" t="s">
        <v>26</v>
      </c>
      <c r="E27" s="34">
        <v>10</v>
      </c>
      <c r="F27" s="30">
        <f>SUM('TST:TRT24'!F27)</f>
        <v>544</v>
      </c>
      <c r="G27" s="30">
        <f>SUM('TST:TRT24'!G27)</f>
        <v>4</v>
      </c>
      <c r="H27" s="30">
        <f t="shared" si="4"/>
        <v>548</v>
      </c>
      <c r="I27" s="30">
        <f>SUM('TST:TRT24'!I27)</f>
        <v>0</v>
      </c>
      <c r="J27" s="30">
        <f t="shared" si="1"/>
        <v>548</v>
      </c>
      <c r="K27" s="31">
        <f>SUM('TST:TRT24'!K27)</f>
        <v>26</v>
      </c>
      <c r="L27" s="31">
        <f>SUM('TST:TRT24'!L27)</f>
        <v>14</v>
      </c>
      <c r="M27" s="31">
        <f t="shared" si="5"/>
        <v>40</v>
      </c>
      <c r="N27" s="31">
        <f>SUM('TST:TRT24'!N27)</f>
        <v>21</v>
      </c>
    </row>
    <row r="28" spans="1:14">
      <c r="A28" s="3"/>
      <c r="B28" s="32" t="s">
        <v>0</v>
      </c>
      <c r="C28" s="32"/>
      <c r="D28" s="42" t="s">
        <v>8</v>
      </c>
      <c r="E28" s="34">
        <v>9</v>
      </c>
      <c r="F28" s="30">
        <f>SUM('TST:TRT24'!F28)</f>
        <v>694</v>
      </c>
      <c r="G28" s="30">
        <f>SUM('TST:TRT24'!G28)</f>
        <v>6</v>
      </c>
      <c r="H28" s="30">
        <f t="shared" si="4"/>
        <v>700</v>
      </c>
      <c r="I28" s="30">
        <f>SUM('TST:TRT24'!I28)</f>
        <v>0</v>
      </c>
      <c r="J28" s="30">
        <f t="shared" si="1"/>
        <v>700</v>
      </c>
      <c r="K28" s="31">
        <f>SUM('TST:TRT24'!K28)</f>
        <v>14</v>
      </c>
      <c r="L28" s="31">
        <f>SUM('TST:TRT24'!L28)</f>
        <v>6</v>
      </c>
      <c r="M28" s="31">
        <f t="shared" si="5"/>
        <v>20</v>
      </c>
      <c r="N28" s="31">
        <f>SUM('TST:TRT24'!N28)</f>
        <v>10</v>
      </c>
    </row>
    <row r="29" spans="1:14">
      <c r="A29" s="3"/>
      <c r="B29" s="32" t="s">
        <v>2</v>
      </c>
      <c r="C29" s="32" t="s">
        <v>5</v>
      </c>
      <c r="D29" s="42" t="s">
        <v>27</v>
      </c>
      <c r="E29" s="34">
        <v>8</v>
      </c>
      <c r="F29" s="30">
        <f>SUM('TST:TRT24'!F29)</f>
        <v>885</v>
      </c>
      <c r="G29" s="30">
        <f>SUM('TST:TRT24'!G29)</f>
        <v>10</v>
      </c>
      <c r="H29" s="30">
        <f t="shared" si="4"/>
        <v>895</v>
      </c>
      <c r="I29" s="30">
        <f>SUM('TST:TRT24'!I29)</f>
        <v>0</v>
      </c>
      <c r="J29" s="30">
        <f t="shared" si="1"/>
        <v>895</v>
      </c>
      <c r="K29" s="31">
        <f>SUM('TST:TRT24'!K29)</f>
        <v>20</v>
      </c>
      <c r="L29" s="31">
        <f>SUM('TST:TRT24'!L29)</f>
        <v>15</v>
      </c>
      <c r="M29" s="31">
        <f t="shared" si="5"/>
        <v>35</v>
      </c>
      <c r="N29" s="31">
        <f>SUM('TST:TRT24'!N29)</f>
        <v>18</v>
      </c>
    </row>
    <row r="30" spans="1:14">
      <c r="A30" s="3"/>
      <c r="B30" s="32" t="s">
        <v>4</v>
      </c>
      <c r="C30" s="32"/>
      <c r="D30" s="42" t="s">
        <v>4</v>
      </c>
      <c r="E30" s="34">
        <v>7</v>
      </c>
      <c r="F30" s="30">
        <f>SUM('TST:TRT24'!F30)</f>
        <v>738</v>
      </c>
      <c r="G30" s="30">
        <f>SUM('TST:TRT24'!G30)</f>
        <v>17</v>
      </c>
      <c r="H30" s="30">
        <f t="shared" si="4"/>
        <v>755</v>
      </c>
      <c r="I30" s="30">
        <f>SUM('TST:TRT24'!I30)</f>
        <v>0</v>
      </c>
      <c r="J30" s="30">
        <f t="shared" si="1"/>
        <v>755</v>
      </c>
      <c r="K30" s="31">
        <f>SUM('TST:TRT24'!K30)</f>
        <v>8</v>
      </c>
      <c r="L30" s="31">
        <f>SUM('TST:TRT24'!L30)</f>
        <v>9</v>
      </c>
      <c r="M30" s="31">
        <f t="shared" si="5"/>
        <v>17</v>
      </c>
      <c r="N30" s="31">
        <f>SUM('TST:TRT24'!N30)</f>
        <v>12</v>
      </c>
    </row>
    <row r="31" spans="1:14">
      <c r="A31" s="3"/>
      <c r="B31" s="32" t="s">
        <v>0</v>
      </c>
      <c r="C31" s="32"/>
      <c r="D31" s="42" t="s">
        <v>9</v>
      </c>
      <c r="E31" s="34">
        <v>6</v>
      </c>
      <c r="F31" s="30">
        <f>SUM('TST:TRT24'!F31)</f>
        <v>1103</v>
      </c>
      <c r="G31" s="30">
        <f>SUM('TST:TRT24'!G31)</f>
        <v>24</v>
      </c>
      <c r="H31" s="30">
        <f t="shared" si="4"/>
        <v>1127</v>
      </c>
      <c r="I31" s="30">
        <f>SUM('TST:TRT24'!I31)</f>
        <v>0</v>
      </c>
      <c r="J31" s="30">
        <f t="shared" si="1"/>
        <v>1127</v>
      </c>
      <c r="K31" s="31">
        <f>SUM('TST:TRT24'!K31)</f>
        <v>8</v>
      </c>
      <c r="L31" s="31">
        <f>SUM('TST:TRT24'!L31)</f>
        <v>17</v>
      </c>
      <c r="M31" s="31">
        <f t="shared" si="5"/>
        <v>25</v>
      </c>
      <c r="N31" s="31">
        <f>SUM('TST:TRT24'!N31)</f>
        <v>33</v>
      </c>
    </row>
    <row r="32" spans="1:14">
      <c r="A32" s="3"/>
      <c r="B32" s="32" t="s">
        <v>9</v>
      </c>
      <c r="C32" s="35"/>
      <c r="D32" s="42"/>
      <c r="E32" s="34">
        <v>5</v>
      </c>
      <c r="F32" s="30">
        <f>SUM('TST:TRT24'!F32)</f>
        <v>1170</v>
      </c>
      <c r="G32" s="30">
        <f>SUM('TST:TRT24'!G32)</f>
        <v>24</v>
      </c>
      <c r="H32" s="30">
        <f t="shared" si="4"/>
        <v>1194</v>
      </c>
      <c r="I32" s="30">
        <f>SUM('TST:TRT24'!I32)</f>
        <v>0</v>
      </c>
      <c r="J32" s="30">
        <f t="shared" si="1"/>
        <v>1194</v>
      </c>
      <c r="K32" s="31">
        <f>SUM('TST:TRT24'!K32)</f>
        <v>13</v>
      </c>
      <c r="L32" s="31">
        <f>SUM('TST:TRT24'!L32)</f>
        <v>9</v>
      </c>
      <c r="M32" s="31">
        <f t="shared" si="5"/>
        <v>22</v>
      </c>
      <c r="N32" s="31">
        <f>SUM('TST:TRT24'!N32)</f>
        <v>18</v>
      </c>
    </row>
    <row r="33" spans="1:15">
      <c r="A33" s="3"/>
      <c r="B33" s="32"/>
      <c r="C33" s="32"/>
      <c r="D33" s="42"/>
      <c r="E33" s="34">
        <v>4</v>
      </c>
      <c r="F33" s="30">
        <f>SUM('TST:TRT24'!F33)</f>
        <v>961</v>
      </c>
      <c r="G33" s="30">
        <f>SUM('TST:TRT24'!G33)</f>
        <v>12</v>
      </c>
      <c r="H33" s="30">
        <f t="shared" si="4"/>
        <v>973</v>
      </c>
      <c r="I33" s="30">
        <f>SUM('TST:TRT24'!I33)</f>
        <v>0</v>
      </c>
      <c r="J33" s="30">
        <f t="shared" si="1"/>
        <v>973</v>
      </c>
      <c r="K33" s="31">
        <f>SUM('TST:TRT24'!K33)</f>
        <v>4</v>
      </c>
      <c r="L33" s="31">
        <f>SUM('TST:TRT24'!L33)</f>
        <v>5</v>
      </c>
      <c r="M33" s="31">
        <f t="shared" si="5"/>
        <v>9</v>
      </c>
      <c r="N33" s="31">
        <f>SUM('TST:TRT24'!N33)</f>
        <v>6</v>
      </c>
    </row>
    <row r="34" spans="1:15">
      <c r="A34" s="3"/>
      <c r="B34" s="32"/>
      <c r="C34" s="32" t="s">
        <v>1</v>
      </c>
      <c r="D34" s="42"/>
      <c r="E34" s="34">
        <v>3</v>
      </c>
      <c r="F34" s="30">
        <f>SUM('TST:TRT24'!F34)</f>
        <v>63</v>
      </c>
      <c r="G34" s="30">
        <f>SUM('TST:TRT24'!G34)</f>
        <v>1155</v>
      </c>
      <c r="H34" s="30">
        <f t="shared" si="4"/>
        <v>1218</v>
      </c>
      <c r="I34" s="30">
        <f>SUM('TST:TRT24'!I34)</f>
        <v>0</v>
      </c>
      <c r="J34" s="30">
        <f t="shared" si="1"/>
        <v>1218</v>
      </c>
      <c r="K34" s="31">
        <f>SUM('TST:TRT24'!K34)</f>
        <v>5</v>
      </c>
      <c r="L34" s="31">
        <f>SUM('TST:TRT24'!L34)</f>
        <v>6</v>
      </c>
      <c r="M34" s="31">
        <f t="shared" si="5"/>
        <v>11</v>
      </c>
      <c r="N34" s="31">
        <f>SUM('TST:TRT24'!N34)</f>
        <v>9</v>
      </c>
    </row>
    <row r="35" spans="1:15">
      <c r="A35" s="3"/>
      <c r="B35" s="32"/>
      <c r="C35" s="32"/>
      <c r="D35" s="42"/>
      <c r="E35" s="34">
        <v>2</v>
      </c>
      <c r="F35" s="30">
        <f>SUM('TST:TRT24'!F35)</f>
        <v>49</v>
      </c>
      <c r="G35" s="30">
        <f>SUM('TST:TRT24'!G35)</f>
        <v>577</v>
      </c>
      <c r="H35" s="30">
        <f t="shared" si="4"/>
        <v>626</v>
      </c>
      <c r="I35" s="30">
        <f>SUM('TST:TRT24'!I35)</f>
        <v>0</v>
      </c>
      <c r="J35" s="30">
        <f t="shared" si="1"/>
        <v>626</v>
      </c>
      <c r="K35" s="31">
        <f>SUM('TST:TRT24'!K35)</f>
        <v>2</v>
      </c>
      <c r="L35" s="31">
        <f>SUM('TST:TRT24'!L35)</f>
        <v>5</v>
      </c>
      <c r="M35" s="31">
        <f t="shared" si="5"/>
        <v>7</v>
      </c>
      <c r="N35" s="31">
        <f>SUM('TST:TRT24'!N35)</f>
        <v>6</v>
      </c>
    </row>
    <row r="36" spans="1:15">
      <c r="A36" s="3"/>
      <c r="B36" s="33"/>
      <c r="C36" s="33"/>
      <c r="D36" s="42"/>
      <c r="E36" s="35">
        <v>1</v>
      </c>
      <c r="F36" s="30">
        <f>SUM('TST:TRT24'!F36)</f>
        <v>0</v>
      </c>
      <c r="G36" s="30">
        <f>SUM('TST:TRT24'!G36)</f>
        <v>1172</v>
      </c>
      <c r="H36" s="30">
        <f t="shared" si="4"/>
        <v>1172</v>
      </c>
      <c r="I36" s="30">
        <f>SUM('TST:TRT24'!I36)</f>
        <v>947</v>
      </c>
      <c r="J36" s="30">
        <f t="shared" si="1"/>
        <v>2119</v>
      </c>
      <c r="K36" s="31">
        <f>SUM('TST:TRT24'!K36)</f>
        <v>7</v>
      </c>
      <c r="L36" s="31">
        <f>SUM('TST:TRT24'!L36)</f>
        <v>13</v>
      </c>
      <c r="M36" s="31">
        <f t="shared" si="5"/>
        <v>20</v>
      </c>
      <c r="N36" s="31">
        <f>SUM('TST:TRT24'!N36)</f>
        <v>18</v>
      </c>
    </row>
    <row r="37" spans="1:15" ht="19.5" customHeight="1">
      <c r="A37" s="3"/>
      <c r="B37" s="215" t="s">
        <v>19</v>
      </c>
      <c r="C37" s="216"/>
      <c r="D37" s="216"/>
      <c r="E37" s="216"/>
      <c r="F37" s="55">
        <f t="shared" ref="F37:N37" si="6">SUM(F24:F36)</f>
        <v>21683</v>
      </c>
      <c r="G37" s="55">
        <f t="shared" si="6"/>
        <v>3429</v>
      </c>
      <c r="H37" s="55">
        <f t="shared" si="6"/>
        <v>25112</v>
      </c>
      <c r="I37" s="55">
        <f t="shared" si="6"/>
        <v>947</v>
      </c>
      <c r="J37" s="55">
        <f t="shared" si="6"/>
        <v>26059</v>
      </c>
      <c r="K37" s="55">
        <f t="shared" si="6"/>
        <v>6816</v>
      </c>
      <c r="L37" s="55">
        <f t="shared" si="6"/>
        <v>1235</v>
      </c>
      <c r="M37" s="55">
        <f t="shared" si="6"/>
        <v>8051</v>
      </c>
      <c r="N37" s="55">
        <f t="shared" si="6"/>
        <v>1666</v>
      </c>
      <c r="O37" s="4"/>
    </row>
    <row r="38" spans="1:15">
      <c r="A38" s="3"/>
      <c r="B38" s="43"/>
      <c r="C38" s="43"/>
      <c r="D38" s="46"/>
      <c r="E38" s="47">
        <v>13</v>
      </c>
      <c r="F38" s="49">
        <f>SUM('TST:TRT24'!F38)</f>
        <v>80</v>
      </c>
      <c r="G38" s="49">
        <f>SUM('TST:TRT24'!G38)</f>
        <v>0</v>
      </c>
      <c r="H38" s="49">
        <f t="shared" si="4"/>
        <v>80</v>
      </c>
      <c r="I38" s="49">
        <f>SUM('TST:TRT24'!I38)</f>
        <v>0</v>
      </c>
      <c r="J38" s="49">
        <f t="shared" si="1"/>
        <v>80</v>
      </c>
      <c r="K38" s="50">
        <f>SUM('TST:TRT24'!K38)</f>
        <v>12</v>
      </c>
      <c r="L38" s="50">
        <f>SUM('TST:TRT24'!L38)</f>
        <v>10</v>
      </c>
      <c r="M38" s="50">
        <f>K38+L38</f>
        <v>22</v>
      </c>
      <c r="N38" s="50">
        <f>SUM('TST:TRT24'!N38)</f>
        <v>16</v>
      </c>
    </row>
    <row r="39" spans="1:15">
      <c r="A39" s="3"/>
      <c r="B39" s="44" t="s">
        <v>1</v>
      </c>
      <c r="C39" s="44" t="s">
        <v>0</v>
      </c>
      <c r="D39" s="48" t="s">
        <v>21</v>
      </c>
      <c r="E39" s="47">
        <v>12</v>
      </c>
      <c r="F39" s="49">
        <f>SUM('TST:TRT24'!F39)</f>
        <v>3</v>
      </c>
      <c r="G39" s="49">
        <f>SUM('TST:TRT24'!G39)</f>
        <v>0</v>
      </c>
      <c r="H39" s="49">
        <f t="shared" si="4"/>
        <v>3</v>
      </c>
      <c r="I39" s="49">
        <f>SUM('TST:TRT24'!I39)</f>
        <v>0</v>
      </c>
      <c r="J39" s="49">
        <f t="shared" si="1"/>
        <v>3</v>
      </c>
      <c r="K39" s="50">
        <f>SUM('TST:TRT24'!K39)</f>
        <v>1</v>
      </c>
      <c r="L39" s="50">
        <f>SUM('TST:TRT24'!L39)</f>
        <v>0</v>
      </c>
      <c r="M39" s="50">
        <f t="shared" ref="M39:M50" si="7">K39+L39</f>
        <v>1</v>
      </c>
      <c r="N39" s="50">
        <f>SUM('TST:TRT24'!N39)</f>
        <v>0</v>
      </c>
    </row>
    <row r="40" spans="1:15">
      <c r="A40" s="3"/>
      <c r="B40" s="44" t="s">
        <v>10</v>
      </c>
      <c r="C40" s="44"/>
      <c r="D40" s="48" t="s">
        <v>10</v>
      </c>
      <c r="E40" s="47">
        <v>11</v>
      </c>
      <c r="F40" s="49">
        <f>SUM('TST:TRT24'!F40)</f>
        <v>3</v>
      </c>
      <c r="G40" s="49">
        <f>SUM('TST:TRT24'!G40)</f>
        <v>0</v>
      </c>
      <c r="H40" s="49">
        <f t="shared" si="4"/>
        <v>3</v>
      </c>
      <c r="I40" s="49">
        <f>SUM('TST:TRT24'!I40)</f>
        <v>0</v>
      </c>
      <c r="J40" s="49">
        <f t="shared" si="1"/>
        <v>3</v>
      </c>
      <c r="K40" s="50">
        <f>SUM('TST:TRT24'!K40)</f>
        <v>0</v>
      </c>
      <c r="L40" s="50">
        <f>SUM('TST:TRT24'!L40)</f>
        <v>1</v>
      </c>
      <c r="M40" s="50">
        <f t="shared" si="7"/>
        <v>1</v>
      </c>
      <c r="N40" s="50">
        <f>SUM('TST:TRT24'!N40)</f>
        <v>2</v>
      </c>
    </row>
    <row r="41" spans="1:15">
      <c r="A41" s="3"/>
      <c r="B41" s="44" t="s">
        <v>11</v>
      </c>
      <c r="C41" s="43"/>
      <c r="D41" s="48" t="s">
        <v>2</v>
      </c>
      <c r="E41" s="47">
        <v>10</v>
      </c>
      <c r="F41" s="49">
        <f>SUM('TST:TRT24'!F41)</f>
        <v>2</v>
      </c>
      <c r="G41" s="49">
        <f>SUM('TST:TRT24'!G41)</f>
        <v>0</v>
      </c>
      <c r="H41" s="49">
        <f t="shared" si="4"/>
        <v>2</v>
      </c>
      <c r="I41" s="49">
        <f>SUM('TST:TRT24'!I41)</f>
        <v>0</v>
      </c>
      <c r="J41" s="49">
        <f t="shared" si="1"/>
        <v>2</v>
      </c>
      <c r="K41" s="50">
        <f>SUM('TST:TRT24'!K41)</f>
        <v>1</v>
      </c>
      <c r="L41" s="50">
        <f>SUM('TST:TRT24'!L41)</f>
        <v>0</v>
      </c>
      <c r="M41" s="50">
        <f t="shared" si="7"/>
        <v>1</v>
      </c>
      <c r="N41" s="50">
        <f>SUM('TST:TRT24'!N41)</f>
        <v>0</v>
      </c>
    </row>
    <row r="42" spans="1:15">
      <c r="A42" s="3"/>
      <c r="B42" s="44" t="s">
        <v>4</v>
      </c>
      <c r="C42" s="44"/>
      <c r="D42" s="48" t="s">
        <v>27</v>
      </c>
      <c r="E42" s="47">
        <v>9</v>
      </c>
      <c r="F42" s="49">
        <f>SUM('TST:TRT24'!F42)</f>
        <v>1</v>
      </c>
      <c r="G42" s="49">
        <f>SUM('TST:TRT24'!G42)</f>
        <v>0</v>
      </c>
      <c r="H42" s="49">
        <f t="shared" si="4"/>
        <v>1</v>
      </c>
      <c r="I42" s="49">
        <f>SUM('TST:TRT24'!I42)</f>
        <v>0</v>
      </c>
      <c r="J42" s="49">
        <f t="shared" si="1"/>
        <v>1</v>
      </c>
      <c r="K42" s="50">
        <f>SUM('TST:TRT24'!K42)</f>
        <v>0</v>
      </c>
      <c r="L42" s="50">
        <f>SUM('TST:TRT24'!L42)</f>
        <v>0</v>
      </c>
      <c r="M42" s="50">
        <f t="shared" si="7"/>
        <v>0</v>
      </c>
      <c r="N42" s="50">
        <f>SUM('TST:TRT24'!N42)</f>
        <v>0</v>
      </c>
    </row>
    <row r="43" spans="1:15">
      <c r="A43" s="3"/>
      <c r="B43" s="44" t="s">
        <v>3</v>
      </c>
      <c r="C43" s="44" t="s">
        <v>5</v>
      </c>
      <c r="D43" s="48" t="s">
        <v>1</v>
      </c>
      <c r="E43" s="47">
        <v>8</v>
      </c>
      <c r="F43" s="49">
        <f>SUM('TST:TRT24'!F43)</f>
        <v>0</v>
      </c>
      <c r="G43" s="49">
        <f>SUM('TST:TRT24'!G43)</f>
        <v>0</v>
      </c>
      <c r="H43" s="49">
        <f t="shared" si="4"/>
        <v>0</v>
      </c>
      <c r="I43" s="49">
        <f>SUM('TST:TRT24'!I43)</f>
        <v>0</v>
      </c>
      <c r="J43" s="49">
        <f t="shared" si="1"/>
        <v>0</v>
      </c>
      <c r="K43" s="50">
        <f>SUM('TST:TRT24'!K43)</f>
        <v>0</v>
      </c>
      <c r="L43" s="50">
        <f>SUM('TST:TRT24'!L43)</f>
        <v>0</v>
      </c>
      <c r="M43" s="50">
        <f t="shared" si="7"/>
        <v>0</v>
      </c>
      <c r="N43" s="50">
        <f>SUM('TST:TRT24'!N43)</f>
        <v>0</v>
      </c>
    </row>
    <row r="44" spans="1:15">
      <c r="A44" s="3"/>
      <c r="B44" s="44" t="s">
        <v>4</v>
      </c>
      <c r="C44" s="44"/>
      <c r="D44" s="48" t="s">
        <v>26</v>
      </c>
      <c r="E44" s="47">
        <v>7</v>
      </c>
      <c r="F44" s="49">
        <f>SUM('TST:TRT24'!F44)</f>
        <v>0</v>
      </c>
      <c r="G44" s="49">
        <f>SUM('TST:TRT24'!G44)</f>
        <v>0</v>
      </c>
      <c r="H44" s="49">
        <f t="shared" si="4"/>
        <v>0</v>
      </c>
      <c r="I44" s="49">
        <f>SUM('TST:TRT24'!I44)</f>
        <v>0</v>
      </c>
      <c r="J44" s="49">
        <f t="shared" si="1"/>
        <v>0</v>
      </c>
      <c r="K44" s="50">
        <f>SUM('TST:TRT24'!K44)</f>
        <v>0</v>
      </c>
      <c r="L44" s="50">
        <f>SUM('TST:TRT24'!L44)</f>
        <v>0</v>
      </c>
      <c r="M44" s="50">
        <f t="shared" si="7"/>
        <v>0</v>
      </c>
      <c r="N44" s="50">
        <f>SUM('TST:TRT24'!N44)</f>
        <v>0</v>
      </c>
    </row>
    <row r="45" spans="1:15">
      <c r="A45" s="3"/>
      <c r="B45" s="44" t="s">
        <v>1</v>
      </c>
      <c r="C45" s="44"/>
      <c r="D45" s="48" t="s">
        <v>22</v>
      </c>
      <c r="E45" s="47">
        <v>6</v>
      </c>
      <c r="F45" s="49">
        <f>SUM('TST:TRT24'!F45)</f>
        <v>0</v>
      </c>
      <c r="G45" s="49">
        <f>SUM('TST:TRT24'!G45)</f>
        <v>0</v>
      </c>
      <c r="H45" s="49">
        <f t="shared" si="4"/>
        <v>0</v>
      </c>
      <c r="I45" s="49">
        <f>SUM('TST:TRT24'!I45)</f>
        <v>0</v>
      </c>
      <c r="J45" s="49">
        <f t="shared" si="1"/>
        <v>0</v>
      </c>
      <c r="K45" s="50">
        <f>SUM('TST:TRT24'!K45)</f>
        <v>0</v>
      </c>
      <c r="L45" s="50">
        <f>SUM('TST:TRT24'!L45)</f>
        <v>0</v>
      </c>
      <c r="M45" s="50">
        <f t="shared" si="7"/>
        <v>0</v>
      </c>
      <c r="N45" s="50">
        <f>SUM('TST:TRT24'!N45)</f>
        <v>0</v>
      </c>
    </row>
    <row r="46" spans="1:15">
      <c r="A46" s="3"/>
      <c r="B46" s="44" t="s">
        <v>12</v>
      </c>
      <c r="C46" s="43"/>
      <c r="D46" s="48" t="s">
        <v>2</v>
      </c>
      <c r="E46" s="47">
        <v>5</v>
      </c>
      <c r="F46" s="49">
        <f>SUM('TST:TRT24'!F46)</f>
        <v>0</v>
      </c>
      <c r="G46" s="49">
        <f>SUM('TST:TRT24'!G46)</f>
        <v>0</v>
      </c>
      <c r="H46" s="49">
        <f t="shared" si="4"/>
        <v>0</v>
      </c>
      <c r="I46" s="49">
        <f>SUM('TST:TRT24'!I46)</f>
        <v>0</v>
      </c>
      <c r="J46" s="49">
        <f t="shared" si="1"/>
        <v>0</v>
      </c>
      <c r="K46" s="50">
        <f>SUM('TST:TRT24'!K46)</f>
        <v>1</v>
      </c>
      <c r="L46" s="50">
        <f>SUM('TST:TRT24'!L46)</f>
        <v>0</v>
      </c>
      <c r="M46" s="50">
        <f t="shared" si="7"/>
        <v>1</v>
      </c>
      <c r="N46" s="50">
        <f>SUM('TST:TRT24'!N46)</f>
        <v>0</v>
      </c>
    </row>
    <row r="47" spans="1:15">
      <c r="A47" s="3"/>
      <c r="B47" s="44"/>
      <c r="C47" s="44"/>
      <c r="D47" s="48" t="s">
        <v>7</v>
      </c>
      <c r="E47" s="47">
        <v>4</v>
      </c>
      <c r="F47" s="49">
        <f>SUM('TST:TRT24'!F47)</f>
        <v>0</v>
      </c>
      <c r="G47" s="49">
        <f>SUM('TST:TRT24'!G47)</f>
        <v>0</v>
      </c>
      <c r="H47" s="49">
        <f t="shared" si="4"/>
        <v>0</v>
      </c>
      <c r="I47" s="49">
        <f>SUM('TST:TRT24'!I47)</f>
        <v>0</v>
      </c>
      <c r="J47" s="49">
        <f t="shared" si="1"/>
        <v>0</v>
      </c>
      <c r="K47" s="50">
        <f>SUM('TST:TRT24'!K47)</f>
        <v>0</v>
      </c>
      <c r="L47" s="50">
        <f>SUM('TST:TRT24'!L47)</f>
        <v>1</v>
      </c>
      <c r="M47" s="50">
        <f t="shared" si="7"/>
        <v>1</v>
      </c>
      <c r="N47" s="50">
        <f>SUM('TST:TRT24'!N47)</f>
        <v>1</v>
      </c>
    </row>
    <row r="48" spans="1:15">
      <c r="A48" s="3"/>
      <c r="B48" s="44"/>
      <c r="C48" s="44" t="s">
        <v>1</v>
      </c>
      <c r="D48" s="48" t="s">
        <v>1</v>
      </c>
      <c r="E48" s="47">
        <v>3</v>
      </c>
      <c r="F48" s="49">
        <f>SUM('TST:TRT24'!F48)</f>
        <v>0</v>
      </c>
      <c r="G48" s="49">
        <f>SUM('TST:TRT24'!G48)</f>
        <v>0</v>
      </c>
      <c r="H48" s="49">
        <f t="shared" si="4"/>
        <v>0</v>
      </c>
      <c r="I48" s="49">
        <f>SUM('TST:TRT24'!I48)</f>
        <v>0</v>
      </c>
      <c r="J48" s="49">
        <f t="shared" si="1"/>
        <v>0</v>
      </c>
      <c r="K48" s="50">
        <f>SUM('TST:TRT24'!K48)</f>
        <v>0</v>
      </c>
      <c r="L48" s="50">
        <f>SUM('TST:TRT24'!L48)</f>
        <v>0</v>
      </c>
      <c r="M48" s="50">
        <f t="shared" si="7"/>
        <v>0</v>
      </c>
      <c r="N48" s="50">
        <f>SUM('TST:TRT24'!N48)</f>
        <v>0</v>
      </c>
    </row>
    <row r="49" spans="1:14">
      <c r="A49" s="3"/>
      <c r="B49" s="44"/>
      <c r="C49" s="44"/>
      <c r="D49" s="48" t="s">
        <v>3</v>
      </c>
      <c r="E49" s="47">
        <v>2</v>
      </c>
      <c r="F49" s="49">
        <f>SUM('TST:TRT24'!F49)</f>
        <v>0</v>
      </c>
      <c r="G49" s="49">
        <f>SUM('TST:TRT24'!G49)</f>
        <v>0</v>
      </c>
      <c r="H49" s="49">
        <f t="shared" si="4"/>
        <v>0</v>
      </c>
      <c r="I49" s="49">
        <f>SUM('TST:TRT24'!I49)</f>
        <v>0</v>
      </c>
      <c r="J49" s="49">
        <f t="shared" si="1"/>
        <v>0</v>
      </c>
      <c r="K49" s="50">
        <f>SUM('TST:TRT24'!K49)</f>
        <v>0</v>
      </c>
      <c r="L49" s="50">
        <f>SUM('TST:TRT24'!L49)</f>
        <v>0</v>
      </c>
      <c r="M49" s="50">
        <f t="shared" si="7"/>
        <v>0</v>
      </c>
      <c r="N49" s="50">
        <f>SUM('TST:TRT24'!N49)</f>
        <v>0</v>
      </c>
    </row>
    <row r="50" spans="1:14">
      <c r="A50" s="3"/>
      <c r="B50" s="45"/>
      <c r="C50" s="48"/>
      <c r="D50" s="45"/>
      <c r="E50" s="43">
        <v>1</v>
      </c>
      <c r="F50" s="49">
        <f>SUM('TST:TRT24'!F50)</f>
        <v>0</v>
      </c>
      <c r="G50" s="49">
        <f>SUM('TST:TRT24'!G50)</f>
        <v>0</v>
      </c>
      <c r="H50" s="51">
        <f t="shared" si="4"/>
        <v>0</v>
      </c>
      <c r="I50" s="49">
        <f>SUM('TST:TRT24'!I50)</f>
        <v>138</v>
      </c>
      <c r="J50" s="51">
        <f t="shared" si="1"/>
        <v>138</v>
      </c>
      <c r="K50" s="50">
        <f>SUM('TST:TRT24'!K50)</f>
        <v>0</v>
      </c>
      <c r="L50" s="50">
        <f>SUM('TST:TRT24'!L50)</f>
        <v>0</v>
      </c>
      <c r="M50" s="52">
        <f t="shared" si="7"/>
        <v>0</v>
      </c>
      <c r="N50" s="50">
        <f>SUM('TST:TRT24'!N50)</f>
        <v>0</v>
      </c>
    </row>
    <row r="51" spans="1:14" ht="19.5" customHeight="1">
      <c r="B51" s="217" t="s">
        <v>20</v>
      </c>
      <c r="C51" s="217"/>
      <c r="D51" s="217"/>
      <c r="E51" s="217"/>
      <c r="F51" s="59">
        <f t="shared" ref="F51:N51" si="8">SUM(F38:F50)</f>
        <v>89</v>
      </c>
      <c r="G51" s="59">
        <f t="shared" si="8"/>
        <v>0</v>
      </c>
      <c r="H51" s="59">
        <f t="shared" si="8"/>
        <v>89</v>
      </c>
      <c r="I51" s="59">
        <f t="shared" si="8"/>
        <v>138</v>
      </c>
      <c r="J51" s="59">
        <f t="shared" si="8"/>
        <v>227</v>
      </c>
      <c r="K51" s="59">
        <f t="shared" si="8"/>
        <v>15</v>
      </c>
      <c r="L51" s="59">
        <f t="shared" si="8"/>
        <v>12</v>
      </c>
      <c r="M51" s="59">
        <f t="shared" si="8"/>
        <v>27</v>
      </c>
      <c r="N51" s="59">
        <f t="shared" si="8"/>
        <v>19</v>
      </c>
    </row>
    <row r="52" spans="1:14" ht="19.5" customHeight="1">
      <c r="B52" s="218" t="s">
        <v>37</v>
      </c>
      <c r="C52" s="219"/>
      <c r="D52" s="219"/>
      <c r="E52" s="220"/>
      <c r="F52" s="60">
        <f>SUM('TST:TRT24'!F52)</f>
        <v>0</v>
      </c>
      <c r="G52" s="60">
        <f>SUM('TST:TRT24'!G52)</f>
        <v>0</v>
      </c>
      <c r="H52" s="60">
        <f>SUM('TST:TRT24'!H52)</f>
        <v>0</v>
      </c>
      <c r="I52" s="60">
        <f>SUM('TST:TRT24'!I52)</f>
        <v>0</v>
      </c>
      <c r="J52" s="60">
        <f>SUM('TST:TRT24'!J52)</f>
        <v>0</v>
      </c>
      <c r="K52" s="60">
        <f>SUM('TST:TRT24'!K52)</f>
        <v>19</v>
      </c>
      <c r="L52" s="60">
        <f>SUM('TST:TRT24'!L52)</f>
        <v>62</v>
      </c>
      <c r="M52" s="60">
        <f>SUM('TST:TRT24'!M52)</f>
        <v>81</v>
      </c>
      <c r="N52" s="60">
        <f>SUM('TST:TRT24'!N52)</f>
        <v>77</v>
      </c>
    </row>
    <row r="53" spans="1:14" ht="19.5" customHeight="1">
      <c r="B53" s="211" t="s">
        <v>40</v>
      </c>
      <c r="C53" s="211"/>
      <c r="D53" s="211"/>
      <c r="E53" s="211"/>
      <c r="F53" s="53">
        <f t="shared" ref="F53:J53" si="9">+F23+F37+F51+F52</f>
        <v>36000</v>
      </c>
      <c r="G53" s="53">
        <f t="shared" si="9"/>
        <v>5538</v>
      </c>
      <c r="H53" s="53">
        <f t="shared" si="9"/>
        <v>41538</v>
      </c>
      <c r="I53" s="53">
        <f t="shared" si="9"/>
        <v>1621</v>
      </c>
      <c r="J53" s="53">
        <f t="shared" si="9"/>
        <v>43159</v>
      </c>
      <c r="K53" s="53">
        <f>+K23+K37+K51+K52</f>
        <v>13360</v>
      </c>
      <c r="L53" s="53">
        <f t="shared" ref="L53:N53" si="10">+L23+L37+L51+L52</f>
        <v>2536</v>
      </c>
      <c r="M53" s="53">
        <f>K53+L53</f>
        <v>15896</v>
      </c>
      <c r="N53" s="53">
        <f t="shared" si="10"/>
        <v>3250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5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2" workbookViewId="0">
      <selection activeCell="O32" sqref="O3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221" t="s">
        <v>46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81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f>0+0+217</f>
        <v>217</v>
      </c>
      <c r="G10" s="70">
        <f>0+0+19</f>
        <v>19</v>
      </c>
      <c r="H10" s="71">
        <f>F10+G10</f>
        <v>236</v>
      </c>
      <c r="I10" s="70">
        <f>0+0+0</f>
        <v>0</v>
      </c>
      <c r="J10" s="71">
        <f>H10+I10</f>
        <v>236</v>
      </c>
      <c r="K10" s="72">
        <f>2+0+331</f>
        <v>333</v>
      </c>
      <c r="L10" s="72">
        <f>19+0+42</f>
        <v>61</v>
      </c>
      <c r="M10" s="73">
        <f>K10+L10</f>
        <v>394</v>
      </c>
      <c r="N10" s="72">
        <f>23+0+50</f>
        <v>73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11</v>
      </c>
      <c r="G11" s="70">
        <v>0</v>
      </c>
      <c r="H11" s="71">
        <f t="shared" ref="H11:H22" si="0">F11+G11</f>
        <v>11</v>
      </c>
      <c r="I11" s="70">
        <v>0</v>
      </c>
      <c r="J11" s="71">
        <f t="shared" ref="J11:J50" si="1">H11+I11</f>
        <v>11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10</v>
      </c>
      <c r="G12" s="70">
        <v>0</v>
      </c>
      <c r="H12" s="71">
        <f t="shared" si="0"/>
        <v>10</v>
      </c>
      <c r="I12" s="70">
        <v>0</v>
      </c>
      <c r="J12" s="71">
        <f t="shared" si="1"/>
        <v>10</v>
      </c>
      <c r="K12" s="72">
        <v>1</v>
      </c>
      <c r="L12" s="72">
        <v>0</v>
      </c>
      <c r="M12" s="73">
        <f t="shared" si="2"/>
        <v>1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161</v>
      </c>
      <c r="G13" s="70">
        <v>0</v>
      </c>
      <c r="H13" s="71">
        <f t="shared" si="0"/>
        <v>161</v>
      </c>
      <c r="I13" s="70">
        <v>0</v>
      </c>
      <c r="J13" s="71">
        <f t="shared" si="1"/>
        <v>161</v>
      </c>
      <c r="K13" s="72">
        <v>1</v>
      </c>
      <c r="L13" s="72">
        <v>0</v>
      </c>
      <c r="M13" s="73">
        <f t="shared" si="2"/>
        <v>1</v>
      </c>
      <c r="N13" s="72">
        <v>0</v>
      </c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62</v>
      </c>
      <c r="G14" s="70">
        <v>0</v>
      </c>
      <c r="H14" s="71">
        <f t="shared" si="0"/>
        <v>62</v>
      </c>
      <c r="I14" s="70">
        <v>0</v>
      </c>
      <c r="J14" s="71">
        <f t="shared" si="1"/>
        <v>62</v>
      </c>
      <c r="K14" s="72">
        <v>0</v>
      </c>
      <c r="L14" s="72">
        <v>1</v>
      </c>
      <c r="M14" s="73">
        <f t="shared" si="2"/>
        <v>1</v>
      </c>
      <c r="N14" s="72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22</v>
      </c>
      <c r="G15" s="70">
        <v>0</v>
      </c>
      <c r="H15" s="71">
        <f t="shared" si="0"/>
        <v>22</v>
      </c>
      <c r="I15" s="70">
        <v>0</v>
      </c>
      <c r="J15" s="71">
        <f t="shared" si="1"/>
        <v>22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37</v>
      </c>
      <c r="G16" s="70">
        <v>0</v>
      </c>
      <c r="H16" s="71">
        <f t="shared" si="0"/>
        <v>37</v>
      </c>
      <c r="I16" s="70">
        <v>0</v>
      </c>
      <c r="J16" s="71">
        <f t="shared" si="1"/>
        <v>37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27</v>
      </c>
      <c r="G17" s="70">
        <v>0</v>
      </c>
      <c r="H17" s="71">
        <f t="shared" si="0"/>
        <v>27</v>
      </c>
      <c r="I17" s="70">
        <v>0</v>
      </c>
      <c r="J17" s="71">
        <f t="shared" si="1"/>
        <v>27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49</v>
      </c>
      <c r="G18" s="70">
        <v>0</v>
      </c>
      <c r="H18" s="71">
        <f t="shared" si="0"/>
        <v>49</v>
      </c>
      <c r="I18" s="70">
        <v>0</v>
      </c>
      <c r="J18" s="71">
        <f t="shared" si="1"/>
        <v>49</v>
      </c>
      <c r="K18" s="72">
        <v>0</v>
      </c>
      <c r="L18" s="72">
        <v>1</v>
      </c>
      <c r="M18" s="73">
        <f t="shared" si="2"/>
        <v>1</v>
      </c>
      <c r="N18" s="72">
        <v>1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72</v>
      </c>
      <c r="G19" s="70">
        <v>0</v>
      </c>
      <c r="H19" s="71">
        <f t="shared" si="0"/>
        <v>72</v>
      </c>
      <c r="I19" s="70">
        <v>0</v>
      </c>
      <c r="J19" s="71">
        <f t="shared" si="1"/>
        <v>72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18</v>
      </c>
      <c r="G20" s="70">
        <v>15</v>
      </c>
      <c r="H20" s="71">
        <f t="shared" si="0"/>
        <v>33</v>
      </c>
      <c r="I20" s="70">
        <v>0</v>
      </c>
      <c r="J20" s="71">
        <f t="shared" si="1"/>
        <v>33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19</v>
      </c>
      <c r="H21" s="71">
        <f t="shared" si="0"/>
        <v>19</v>
      </c>
      <c r="I21" s="70">
        <v>0</v>
      </c>
      <c r="J21" s="71">
        <f t="shared" si="1"/>
        <v>19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1</v>
      </c>
      <c r="G22" s="70">
        <v>24</v>
      </c>
      <c r="H22" s="71">
        <f t="shared" si="0"/>
        <v>25</v>
      </c>
      <c r="I22" s="70">
        <v>19</v>
      </c>
      <c r="J22" s="71">
        <f t="shared" si="1"/>
        <v>44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687</v>
      </c>
      <c r="G23" s="71">
        <f t="shared" si="3"/>
        <v>77</v>
      </c>
      <c r="H23" s="64">
        <f t="shared" si="3"/>
        <v>764</v>
      </c>
      <c r="I23" s="71">
        <f t="shared" si="3"/>
        <v>19</v>
      </c>
      <c r="J23" s="64">
        <f t="shared" si="3"/>
        <v>783</v>
      </c>
      <c r="K23" s="74">
        <f t="shared" si="3"/>
        <v>335</v>
      </c>
      <c r="L23" s="74">
        <f t="shared" si="3"/>
        <v>63</v>
      </c>
      <c r="M23" s="71">
        <f t="shared" si="3"/>
        <v>398</v>
      </c>
      <c r="N23" s="71">
        <f t="shared" si="3"/>
        <v>76</v>
      </c>
    </row>
    <row r="24" spans="1:14">
      <c r="A24" s="16"/>
      <c r="B24" s="12"/>
      <c r="C24" s="12"/>
      <c r="D24" s="15"/>
      <c r="E24" s="14">
        <v>13</v>
      </c>
      <c r="F24" s="70">
        <f>0+0+596</f>
        <v>596</v>
      </c>
      <c r="G24" s="70">
        <f>0+0+99</f>
        <v>99</v>
      </c>
      <c r="H24" s="71">
        <f>F24+G24</f>
        <v>695</v>
      </c>
      <c r="I24" s="70">
        <f>0+0+0</f>
        <v>0</v>
      </c>
      <c r="J24" s="71">
        <f t="shared" si="1"/>
        <v>695</v>
      </c>
      <c r="K24" s="72">
        <f>3+0+559</f>
        <v>562</v>
      </c>
      <c r="L24" s="72">
        <f>11+0+69</f>
        <v>80</v>
      </c>
      <c r="M24" s="75">
        <f>K24+L24</f>
        <v>642</v>
      </c>
      <c r="N24" s="72">
        <f>15+0+93</f>
        <v>108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13</v>
      </c>
      <c r="G25" s="70">
        <v>0</v>
      </c>
      <c r="H25" s="71">
        <f t="shared" ref="H25:H50" si="4">F25+G25</f>
        <v>13</v>
      </c>
      <c r="I25" s="70">
        <v>0</v>
      </c>
      <c r="J25" s="71">
        <f t="shared" si="1"/>
        <v>13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17</v>
      </c>
      <c r="G26" s="70">
        <v>0</v>
      </c>
      <c r="H26" s="71">
        <f t="shared" si="4"/>
        <v>17</v>
      </c>
      <c r="I26" s="70">
        <v>0</v>
      </c>
      <c r="J26" s="71">
        <f t="shared" si="1"/>
        <v>17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65</v>
      </c>
      <c r="G27" s="70">
        <v>0</v>
      </c>
      <c r="H27" s="71">
        <f t="shared" si="4"/>
        <v>65</v>
      </c>
      <c r="I27" s="70">
        <v>0</v>
      </c>
      <c r="J27" s="71">
        <f t="shared" si="1"/>
        <v>65</v>
      </c>
      <c r="K27" s="72">
        <v>1</v>
      </c>
      <c r="L27" s="72">
        <v>0</v>
      </c>
      <c r="M27" s="75">
        <f t="shared" si="5"/>
        <v>1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54</v>
      </c>
      <c r="G28" s="70">
        <v>0</v>
      </c>
      <c r="H28" s="71">
        <f t="shared" si="4"/>
        <v>54</v>
      </c>
      <c r="I28" s="70">
        <v>0</v>
      </c>
      <c r="J28" s="71">
        <f t="shared" si="1"/>
        <v>54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38</v>
      </c>
      <c r="G29" s="70">
        <v>0</v>
      </c>
      <c r="H29" s="71">
        <f t="shared" si="4"/>
        <v>38</v>
      </c>
      <c r="I29" s="70">
        <v>0</v>
      </c>
      <c r="J29" s="71">
        <f t="shared" si="1"/>
        <v>38</v>
      </c>
      <c r="K29" s="72">
        <v>2</v>
      </c>
      <c r="L29" s="72">
        <v>1</v>
      </c>
      <c r="M29" s="75">
        <f t="shared" si="5"/>
        <v>3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46</v>
      </c>
      <c r="G30" s="70">
        <v>0</v>
      </c>
      <c r="H30" s="71">
        <f t="shared" si="4"/>
        <v>46</v>
      </c>
      <c r="I30" s="70">
        <v>0</v>
      </c>
      <c r="J30" s="71">
        <f t="shared" si="1"/>
        <v>46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32</v>
      </c>
      <c r="G31" s="70">
        <v>0</v>
      </c>
      <c r="H31" s="71">
        <f t="shared" si="4"/>
        <v>32</v>
      </c>
      <c r="I31" s="70">
        <v>0</v>
      </c>
      <c r="J31" s="71">
        <f t="shared" si="1"/>
        <v>32</v>
      </c>
      <c r="K31" s="72">
        <v>0</v>
      </c>
      <c r="L31" s="72">
        <v>1</v>
      </c>
      <c r="M31" s="75">
        <f t="shared" si="5"/>
        <v>1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85</v>
      </c>
      <c r="G32" s="70">
        <v>0</v>
      </c>
      <c r="H32" s="71">
        <f t="shared" si="4"/>
        <v>85</v>
      </c>
      <c r="I32" s="70">
        <v>0</v>
      </c>
      <c r="J32" s="71">
        <f t="shared" si="1"/>
        <v>85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57</v>
      </c>
      <c r="G33" s="70">
        <v>0</v>
      </c>
      <c r="H33" s="71">
        <f t="shared" si="4"/>
        <v>57</v>
      </c>
      <c r="I33" s="70">
        <v>0</v>
      </c>
      <c r="J33" s="71">
        <f t="shared" si="1"/>
        <v>57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29</v>
      </c>
      <c r="G34" s="70">
        <v>46</v>
      </c>
      <c r="H34" s="71">
        <f t="shared" si="4"/>
        <v>75</v>
      </c>
      <c r="I34" s="70">
        <v>0</v>
      </c>
      <c r="J34" s="71">
        <f t="shared" si="1"/>
        <v>75</v>
      </c>
      <c r="K34" s="72">
        <v>0</v>
      </c>
      <c r="L34" s="72">
        <v>1</v>
      </c>
      <c r="M34" s="75">
        <f t="shared" si="5"/>
        <v>1</v>
      </c>
      <c r="N34" s="72">
        <v>2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48</v>
      </c>
      <c r="H35" s="71">
        <f t="shared" si="4"/>
        <v>48</v>
      </c>
      <c r="I35" s="70">
        <v>0</v>
      </c>
      <c r="J35" s="71">
        <f t="shared" si="1"/>
        <v>48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87</v>
      </c>
      <c r="H36" s="71">
        <f t="shared" si="4"/>
        <v>87</v>
      </c>
      <c r="I36" s="70">
        <v>70</v>
      </c>
      <c r="J36" s="71">
        <f t="shared" si="1"/>
        <v>157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1032</v>
      </c>
      <c r="G37" s="71">
        <f t="shared" si="6"/>
        <v>280</v>
      </c>
      <c r="H37" s="76">
        <f t="shared" si="6"/>
        <v>1312</v>
      </c>
      <c r="I37" s="77">
        <f t="shared" si="6"/>
        <v>70</v>
      </c>
      <c r="J37" s="64">
        <f t="shared" si="6"/>
        <v>1382</v>
      </c>
      <c r="K37" s="74">
        <f t="shared" si="6"/>
        <v>566</v>
      </c>
      <c r="L37" s="20">
        <f t="shared" si="6"/>
        <v>83</v>
      </c>
      <c r="M37" s="64">
        <f t="shared" si="6"/>
        <v>649</v>
      </c>
      <c r="N37" s="74">
        <f t="shared" si="6"/>
        <v>112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2</v>
      </c>
      <c r="J50" s="79">
        <f t="shared" si="1"/>
        <v>2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2</v>
      </c>
      <c r="J51" s="20">
        <f t="shared" si="8"/>
        <v>2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8</v>
      </c>
      <c r="M52" s="10">
        <v>10</v>
      </c>
      <c r="N52" s="10">
        <v>10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1719</v>
      </c>
      <c r="G53" s="22">
        <f t="shared" si="9"/>
        <v>357</v>
      </c>
      <c r="H53" s="22">
        <f t="shared" si="9"/>
        <v>2076</v>
      </c>
      <c r="I53" s="22">
        <f t="shared" si="9"/>
        <v>91</v>
      </c>
      <c r="J53" s="22">
        <f t="shared" si="9"/>
        <v>2167</v>
      </c>
      <c r="K53" s="22">
        <f>+K23+K37+K51+K52</f>
        <v>903</v>
      </c>
      <c r="L53" s="22">
        <f t="shared" ref="L53:N53" si="10">+L23+L37+L51+L52</f>
        <v>154</v>
      </c>
      <c r="M53" s="22">
        <f t="shared" si="10"/>
        <v>1057</v>
      </c>
      <c r="N53" s="22">
        <f t="shared" si="10"/>
        <v>198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59" sqref="M5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47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45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 ht="12.75" customHeight="1">
      <c r="A10" s="16"/>
      <c r="B10" s="68"/>
      <c r="C10" s="23"/>
      <c r="D10" s="9"/>
      <c r="E10" s="69">
        <v>13</v>
      </c>
      <c r="F10" s="70">
        <v>579</v>
      </c>
      <c r="G10" s="70">
        <v>0</v>
      </c>
      <c r="H10" s="71">
        <f>F10+G10</f>
        <v>579</v>
      </c>
      <c r="I10" s="70">
        <v>0</v>
      </c>
      <c r="J10" s="71">
        <f>H10+I10</f>
        <v>579</v>
      </c>
      <c r="K10" s="72">
        <v>800</v>
      </c>
      <c r="L10" s="72">
        <v>241</v>
      </c>
      <c r="M10" s="73">
        <f>K10+L10</f>
        <v>1041</v>
      </c>
      <c r="N10" s="72">
        <v>284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53</v>
      </c>
      <c r="G11" s="70">
        <v>0</v>
      </c>
      <c r="H11" s="71">
        <f t="shared" ref="H11:H22" si="0">F11+G11</f>
        <v>53</v>
      </c>
      <c r="I11" s="70">
        <v>0</v>
      </c>
      <c r="J11" s="71">
        <f t="shared" ref="J11:J50" si="1">H11+I11</f>
        <v>53</v>
      </c>
      <c r="K11" s="72">
        <v>3</v>
      </c>
      <c r="L11" s="72">
        <v>2</v>
      </c>
      <c r="M11" s="73">
        <f t="shared" ref="M11:M22" si="2">K11+L11</f>
        <v>5</v>
      </c>
      <c r="N11" s="72">
        <v>2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29</v>
      </c>
      <c r="G12" s="70">
        <v>0</v>
      </c>
      <c r="H12" s="71">
        <f t="shared" si="0"/>
        <v>29</v>
      </c>
      <c r="I12" s="70">
        <v>0</v>
      </c>
      <c r="J12" s="71">
        <f t="shared" si="1"/>
        <v>29</v>
      </c>
      <c r="K12" s="72">
        <v>10</v>
      </c>
      <c r="L12" s="72">
        <v>0</v>
      </c>
      <c r="M12" s="73">
        <f t="shared" si="2"/>
        <v>10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6</v>
      </c>
      <c r="G13" s="70">
        <v>0</v>
      </c>
      <c r="H13" s="71">
        <f t="shared" si="0"/>
        <v>6</v>
      </c>
      <c r="I13" s="70">
        <v>0</v>
      </c>
      <c r="J13" s="71">
        <f t="shared" si="1"/>
        <v>6</v>
      </c>
      <c r="K13" s="72">
        <v>5</v>
      </c>
      <c r="L13" s="72">
        <v>0</v>
      </c>
      <c r="M13" s="73">
        <f t="shared" si="2"/>
        <v>5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129</v>
      </c>
      <c r="G14" s="70">
        <v>0</v>
      </c>
      <c r="H14" s="71">
        <f t="shared" si="0"/>
        <v>129</v>
      </c>
      <c r="I14" s="70">
        <v>0</v>
      </c>
      <c r="J14" s="71">
        <f t="shared" si="1"/>
        <v>129</v>
      </c>
      <c r="K14" s="72">
        <v>2</v>
      </c>
      <c r="L14" s="72">
        <v>0</v>
      </c>
      <c r="M14" s="73">
        <f t="shared" si="2"/>
        <v>2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62</v>
      </c>
      <c r="G15" s="70">
        <v>0</v>
      </c>
      <c r="H15" s="71">
        <f t="shared" si="0"/>
        <v>62</v>
      </c>
      <c r="I15" s="70">
        <v>0</v>
      </c>
      <c r="J15" s="71">
        <f t="shared" si="1"/>
        <v>62</v>
      </c>
      <c r="K15" s="72">
        <v>2</v>
      </c>
      <c r="L15" s="72">
        <v>0</v>
      </c>
      <c r="M15" s="73">
        <f t="shared" si="2"/>
        <v>2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58</v>
      </c>
      <c r="G16" s="70">
        <v>0</v>
      </c>
      <c r="H16" s="71">
        <f t="shared" si="0"/>
        <v>58</v>
      </c>
      <c r="I16" s="70">
        <v>0</v>
      </c>
      <c r="J16" s="71">
        <f t="shared" si="1"/>
        <v>58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99</v>
      </c>
      <c r="G17" s="70">
        <v>0</v>
      </c>
      <c r="H17" s="71">
        <f t="shared" si="0"/>
        <v>99</v>
      </c>
      <c r="I17" s="70">
        <v>0</v>
      </c>
      <c r="J17" s="71">
        <f t="shared" si="1"/>
        <v>99</v>
      </c>
      <c r="K17" s="72">
        <v>2</v>
      </c>
      <c r="L17" s="72">
        <v>2</v>
      </c>
      <c r="M17" s="73">
        <f t="shared" si="2"/>
        <v>4</v>
      </c>
      <c r="N17" s="72">
        <v>5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111</v>
      </c>
      <c r="G18" s="70">
        <v>0</v>
      </c>
      <c r="H18" s="71">
        <f t="shared" si="0"/>
        <v>111</v>
      </c>
      <c r="I18" s="70">
        <v>0</v>
      </c>
      <c r="J18" s="71">
        <f t="shared" si="1"/>
        <v>111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60</v>
      </c>
      <c r="G19" s="70">
        <v>0</v>
      </c>
      <c r="H19" s="71">
        <f t="shared" si="0"/>
        <v>60</v>
      </c>
      <c r="I19" s="70">
        <v>0</v>
      </c>
      <c r="J19" s="71">
        <f t="shared" si="1"/>
        <v>60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112</v>
      </c>
      <c r="H20" s="71">
        <f t="shared" si="0"/>
        <v>112</v>
      </c>
      <c r="I20" s="70">
        <v>0</v>
      </c>
      <c r="J20" s="71">
        <f t="shared" si="1"/>
        <v>112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31</v>
      </c>
      <c r="H21" s="71">
        <f t="shared" si="0"/>
        <v>31</v>
      </c>
      <c r="I21" s="70">
        <v>0</v>
      </c>
      <c r="J21" s="71">
        <f t="shared" si="1"/>
        <v>31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69</v>
      </c>
      <c r="H22" s="71">
        <f t="shared" si="0"/>
        <v>69</v>
      </c>
      <c r="I22" s="70">
        <v>37</v>
      </c>
      <c r="J22" s="71">
        <f t="shared" si="1"/>
        <v>106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1186</v>
      </c>
      <c r="G23" s="71">
        <f t="shared" si="3"/>
        <v>212</v>
      </c>
      <c r="H23" s="64">
        <f t="shared" si="3"/>
        <v>1398</v>
      </c>
      <c r="I23" s="71">
        <f t="shared" si="3"/>
        <v>37</v>
      </c>
      <c r="J23" s="64">
        <f t="shared" si="3"/>
        <v>1435</v>
      </c>
      <c r="K23" s="74">
        <f t="shared" si="3"/>
        <v>824</v>
      </c>
      <c r="L23" s="74">
        <f t="shared" si="3"/>
        <v>245</v>
      </c>
      <c r="M23" s="71">
        <f t="shared" si="3"/>
        <v>1069</v>
      </c>
      <c r="N23" s="71">
        <f t="shared" si="3"/>
        <v>291</v>
      </c>
    </row>
    <row r="24" spans="1:14">
      <c r="A24" s="16"/>
      <c r="B24" s="12"/>
      <c r="C24" s="12"/>
      <c r="D24" s="15"/>
      <c r="E24" s="14">
        <v>13</v>
      </c>
      <c r="F24" s="70">
        <v>1157</v>
      </c>
      <c r="G24" s="70">
        <v>0</v>
      </c>
      <c r="H24" s="71">
        <f>F24+G24</f>
        <v>1157</v>
      </c>
      <c r="I24" s="70">
        <v>0</v>
      </c>
      <c r="J24" s="71">
        <f t="shared" si="1"/>
        <v>1157</v>
      </c>
      <c r="K24" s="72">
        <v>897</v>
      </c>
      <c r="L24" s="72">
        <v>148</v>
      </c>
      <c r="M24" s="75">
        <f>K24+L24</f>
        <v>1045</v>
      </c>
      <c r="N24" s="72">
        <v>180</v>
      </c>
    </row>
    <row r="25" spans="1:14" ht="12.75" customHeight="1">
      <c r="A25" s="16"/>
      <c r="B25" s="12"/>
      <c r="C25" s="12" t="s">
        <v>0</v>
      </c>
      <c r="D25" s="15"/>
      <c r="E25" s="69">
        <v>12</v>
      </c>
      <c r="F25" s="70">
        <v>82</v>
      </c>
      <c r="G25" s="70">
        <v>0</v>
      </c>
      <c r="H25" s="71">
        <f t="shared" ref="H25:H50" si="4">F25+G25</f>
        <v>82</v>
      </c>
      <c r="I25" s="70">
        <v>0</v>
      </c>
      <c r="J25" s="71">
        <f t="shared" si="1"/>
        <v>82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110</v>
      </c>
      <c r="G26" s="70">
        <v>0</v>
      </c>
      <c r="H26" s="71">
        <f t="shared" si="4"/>
        <v>110</v>
      </c>
      <c r="I26" s="70">
        <v>0</v>
      </c>
      <c r="J26" s="71">
        <f t="shared" si="1"/>
        <v>110</v>
      </c>
      <c r="K26" s="72">
        <v>2</v>
      </c>
      <c r="L26" s="72">
        <v>0</v>
      </c>
      <c r="M26" s="75">
        <f t="shared" si="5"/>
        <v>2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9</v>
      </c>
      <c r="G27" s="70">
        <v>0</v>
      </c>
      <c r="H27" s="71">
        <f t="shared" si="4"/>
        <v>9</v>
      </c>
      <c r="I27" s="70">
        <v>0</v>
      </c>
      <c r="J27" s="71">
        <f t="shared" si="1"/>
        <v>9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298</v>
      </c>
      <c r="G28" s="70">
        <v>0</v>
      </c>
      <c r="H28" s="71">
        <f t="shared" si="4"/>
        <v>298</v>
      </c>
      <c r="I28" s="70">
        <v>0</v>
      </c>
      <c r="J28" s="71">
        <f t="shared" si="1"/>
        <v>298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147</v>
      </c>
      <c r="G29" s="70">
        <v>0</v>
      </c>
      <c r="H29" s="71">
        <f t="shared" si="4"/>
        <v>147</v>
      </c>
      <c r="I29" s="70">
        <v>0</v>
      </c>
      <c r="J29" s="71">
        <f t="shared" si="1"/>
        <v>147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74</v>
      </c>
      <c r="G30" s="70">
        <v>0</v>
      </c>
      <c r="H30" s="71">
        <f t="shared" si="4"/>
        <v>74</v>
      </c>
      <c r="I30" s="70">
        <v>0</v>
      </c>
      <c r="J30" s="71">
        <f t="shared" si="1"/>
        <v>74</v>
      </c>
      <c r="K30" s="72">
        <v>1</v>
      </c>
      <c r="L30" s="72">
        <v>1</v>
      </c>
      <c r="M30" s="75">
        <f t="shared" si="5"/>
        <v>2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147</v>
      </c>
      <c r="G31" s="70">
        <v>0</v>
      </c>
      <c r="H31" s="71">
        <f t="shared" si="4"/>
        <v>147</v>
      </c>
      <c r="I31" s="70">
        <v>0</v>
      </c>
      <c r="J31" s="71">
        <f t="shared" si="1"/>
        <v>147</v>
      </c>
      <c r="K31" s="72">
        <v>1</v>
      </c>
      <c r="L31" s="72">
        <v>4</v>
      </c>
      <c r="M31" s="75">
        <f t="shared" si="5"/>
        <v>5</v>
      </c>
      <c r="N31" s="72">
        <v>8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117</v>
      </c>
      <c r="G32" s="70">
        <v>0</v>
      </c>
      <c r="H32" s="71">
        <f t="shared" si="4"/>
        <v>117</v>
      </c>
      <c r="I32" s="70">
        <v>0</v>
      </c>
      <c r="J32" s="71">
        <f t="shared" si="1"/>
        <v>117</v>
      </c>
      <c r="K32" s="72">
        <v>0</v>
      </c>
      <c r="L32" s="72">
        <v>1</v>
      </c>
      <c r="M32" s="75">
        <f t="shared" si="5"/>
        <v>1</v>
      </c>
      <c r="N32" s="72">
        <v>2</v>
      </c>
    </row>
    <row r="33" spans="1:14">
      <c r="A33" s="16"/>
      <c r="B33" s="12"/>
      <c r="C33" s="12"/>
      <c r="D33" s="15"/>
      <c r="E33" s="69">
        <v>4</v>
      </c>
      <c r="F33" s="70">
        <v>94</v>
      </c>
      <c r="G33" s="70">
        <v>0</v>
      </c>
      <c r="H33" s="71">
        <f t="shared" si="4"/>
        <v>94</v>
      </c>
      <c r="I33" s="70">
        <v>0</v>
      </c>
      <c r="J33" s="71">
        <f t="shared" si="1"/>
        <v>94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111</v>
      </c>
      <c r="H34" s="71">
        <f t="shared" si="4"/>
        <v>111</v>
      </c>
      <c r="I34" s="70">
        <v>0</v>
      </c>
      <c r="J34" s="71">
        <f t="shared" si="1"/>
        <v>111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60</v>
      </c>
      <c r="H35" s="71">
        <f t="shared" si="4"/>
        <v>60</v>
      </c>
      <c r="I35" s="70">
        <v>0</v>
      </c>
      <c r="J35" s="71">
        <f t="shared" si="1"/>
        <v>60</v>
      </c>
      <c r="K35" s="72">
        <v>1</v>
      </c>
      <c r="L35" s="72">
        <v>0</v>
      </c>
      <c r="M35" s="75">
        <f t="shared" si="5"/>
        <v>1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172</v>
      </c>
      <c r="H36" s="71">
        <f t="shared" si="4"/>
        <v>172</v>
      </c>
      <c r="I36" s="70">
        <v>81</v>
      </c>
      <c r="J36" s="71">
        <f t="shared" si="1"/>
        <v>253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2235</v>
      </c>
      <c r="G37" s="71">
        <f t="shared" si="6"/>
        <v>343</v>
      </c>
      <c r="H37" s="76">
        <f t="shared" si="6"/>
        <v>2578</v>
      </c>
      <c r="I37" s="77">
        <f t="shared" si="6"/>
        <v>81</v>
      </c>
      <c r="J37" s="64">
        <f t="shared" si="6"/>
        <v>2659</v>
      </c>
      <c r="K37" s="74">
        <f t="shared" si="6"/>
        <v>905</v>
      </c>
      <c r="L37" s="20">
        <f t="shared" si="6"/>
        <v>154</v>
      </c>
      <c r="M37" s="64">
        <f t="shared" si="6"/>
        <v>1059</v>
      </c>
      <c r="N37" s="74">
        <f t="shared" si="6"/>
        <v>191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 ht="12.75" customHeight="1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9</v>
      </c>
      <c r="L52" s="10">
        <v>9</v>
      </c>
      <c r="M52" s="10">
        <v>18</v>
      </c>
      <c r="N52" s="10">
        <v>11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3421</v>
      </c>
      <c r="G53" s="22">
        <f t="shared" si="9"/>
        <v>555</v>
      </c>
      <c r="H53" s="22">
        <f t="shared" si="9"/>
        <v>3976</v>
      </c>
      <c r="I53" s="22">
        <f t="shared" si="9"/>
        <v>118</v>
      </c>
      <c r="J53" s="22">
        <f t="shared" si="9"/>
        <v>4094</v>
      </c>
      <c r="K53" s="22">
        <f>+K23+K37+K51+K52</f>
        <v>1738</v>
      </c>
      <c r="L53" s="22">
        <f t="shared" ref="L53:N53" si="10">+L23+L37+L51+L52</f>
        <v>408</v>
      </c>
      <c r="M53" s="22">
        <f t="shared" si="10"/>
        <v>2146</v>
      </c>
      <c r="N53" s="22">
        <f t="shared" si="10"/>
        <v>493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7" workbookViewId="0">
      <selection activeCell="M56" sqref="M5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221" t="s">
        <v>48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49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654</v>
      </c>
      <c r="G10" s="70"/>
      <c r="H10" s="71">
        <f>F10+G10</f>
        <v>654</v>
      </c>
      <c r="I10" s="70"/>
      <c r="J10" s="71">
        <f>H10+I10</f>
        <v>654</v>
      </c>
      <c r="K10" s="72">
        <v>907</v>
      </c>
      <c r="L10" s="72">
        <v>167</v>
      </c>
      <c r="M10" s="73">
        <f>K10+L10</f>
        <v>1074</v>
      </c>
      <c r="N10" s="72">
        <v>193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144</v>
      </c>
      <c r="G11" s="70"/>
      <c r="H11" s="71">
        <f t="shared" ref="H11:H22" si="0">F11+G11</f>
        <v>144</v>
      </c>
      <c r="I11" s="70"/>
      <c r="J11" s="71">
        <f t="shared" ref="J11:J50" si="1">H11+I11</f>
        <v>144</v>
      </c>
      <c r="K11" s="72">
        <v>7</v>
      </c>
      <c r="L11" s="72"/>
      <c r="M11" s="73">
        <f t="shared" ref="M11:M22" si="2">K11+L11</f>
        <v>7</v>
      </c>
      <c r="N11" s="72"/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188</v>
      </c>
      <c r="G12" s="70"/>
      <c r="H12" s="71">
        <f t="shared" si="0"/>
        <v>188</v>
      </c>
      <c r="I12" s="70"/>
      <c r="J12" s="71">
        <f t="shared" si="1"/>
        <v>188</v>
      </c>
      <c r="K12" s="72">
        <v>4</v>
      </c>
      <c r="L12" s="72"/>
      <c r="M12" s="73">
        <f t="shared" si="2"/>
        <v>4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49</v>
      </c>
      <c r="G13" s="70"/>
      <c r="H13" s="71">
        <f t="shared" si="0"/>
        <v>49</v>
      </c>
      <c r="I13" s="70"/>
      <c r="J13" s="71">
        <f t="shared" si="1"/>
        <v>49</v>
      </c>
      <c r="K13" s="72">
        <v>7</v>
      </c>
      <c r="L13" s="72"/>
      <c r="M13" s="73">
        <f t="shared" si="2"/>
        <v>7</v>
      </c>
      <c r="N13" s="72"/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17</v>
      </c>
      <c r="G14" s="70"/>
      <c r="H14" s="71">
        <f t="shared" si="0"/>
        <v>17</v>
      </c>
      <c r="I14" s="70"/>
      <c r="J14" s="71">
        <f t="shared" si="1"/>
        <v>17</v>
      </c>
      <c r="K14" s="72">
        <v>1</v>
      </c>
      <c r="L14" s="72"/>
      <c r="M14" s="73">
        <f t="shared" si="2"/>
        <v>1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208</v>
      </c>
      <c r="G15" s="70"/>
      <c r="H15" s="71">
        <f t="shared" si="0"/>
        <v>208</v>
      </c>
      <c r="I15" s="70"/>
      <c r="J15" s="71">
        <f t="shared" si="1"/>
        <v>208</v>
      </c>
      <c r="K15" s="72">
        <v>4</v>
      </c>
      <c r="L15" s="72"/>
      <c r="M15" s="73">
        <f t="shared" si="2"/>
        <v>4</v>
      </c>
      <c r="N15" s="72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211</v>
      </c>
      <c r="G16" s="70"/>
      <c r="H16" s="71">
        <f t="shared" si="0"/>
        <v>211</v>
      </c>
      <c r="I16" s="70"/>
      <c r="J16" s="71">
        <f t="shared" si="1"/>
        <v>211</v>
      </c>
      <c r="K16" s="72">
        <v>5</v>
      </c>
      <c r="L16" s="72">
        <v>1</v>
      </c>
      <c r="M16" s="73">
        <f t="shared" si="2"/>
        <v>6</v>
      </c>
      <c r="N16" s="72">
        <v>2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368</v>
      </c>
      <c r="G17" s="70"/>
      <c r="H17" s="71">
        <f t="shared" si="0"/>
        <v>368</v>
      </c>
      <c r="I17" s="70"/>
      <c r="J17" s="71">
        <f t="shared" si="1"/>
        <v>368</v>
      </c>
      <c r="K17" s="72">
        <v>1</v>
      </c>
      <c r="L17" s="72"/>
      <c r="M17" s="73">
        <f t="shared" si="2"/>
        <v>1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323</v>
      </c>
      <c r="G18" s="70"/>
      <c r="H18" s="71">
        <f t="shared" si="0"/>
        <v>323</v>
      </c>
      <c r="I18" s="70"/>
      <c r="J18" s="71">
        <f t="shared" si="1"/>
        <v>323</v>
      </c>
      <c r="K18" s="72">
        <v>1</v>
      </c>
      <c r="L18" s="72">
        <v>1</v>
      </c>
      <c r="M18" s="73">
        <f t="shared" si="2"/>
        <v>2</v>
      </c>
      <c r="N18" s="72">
        <v>2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39</v>
      </c>
      <c r="G19" s="70"/>
      <c r="H19" s="71">
        <f t="shared" si="0"/>
        <v>39</v>
      </c>
      <c r="I19" s="70"/>
      <c r="J19" s="71">
        <f t="shared" si="1"/>
        <v>39</v>
      </c>
      <c r="K19" s="72">
        <v>1</v>
      </c>
      <c r="L19" s="72">
        <v>3</v>
      </c>
      <c r="M19" s="73">
        <f t="shared" si="2"/>
        <v>4</v>
      </c>
      <c r="N19" s="72">
        <v>3</v>
      </c>
    </row>
    <row r="20" spans="1:14">
      <c r="A20" s="16"/>
      <c r="B20" s="12"/>
      <c r="C20" s="17" t="s">
        <v>1</v>
      </c>
      <c r="D20" s="9"/>
      <c r="E20" s="69">
        <v>3</v>
      </c>
      <c r="F20" s="70"/>
      <c r="G20" s="84">
        <v>217</v>
      </c>
      <c r="H20" s="71">
        <f t="shared" si="0"/>
        <v>217</v>
      </c>
      <c r="I20" s="70"/>
      <c r="J20" s="71">
        <f t="shared" si="1"/>
        <v>217</v>
      </c>
      <c r="K20" s="72">
        <v>1</v>
      </c>
      <c r="L20" s="72">
        <v>0</v>
      </c>
      <c r="M20" s="73">
        <f t="shared" si="2"/>
        <v>1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/>
      <c r="G21" s="84">
        <v>49</v>
      </c>
      <c r="H21" s="71">
        <f t="shared" si="0"/>
        <v>49</v>
      </c>
      <c r="I21" s="70"/>
      <c r="J21" s="71">
        <f t="shared" si="1"/>
        <v>49</v>
      </c>
      <c r="K21" s="72"/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/>
      <c r="G22" s="84">
        <v>122</v>
      </c>
      <c r="H22" s="71">
        <f t="shared" si="0"/>
        <v>122</v>
      </c>
      <c r="I22" s="70">
        <v>99</v>
      </c>
      <c r="J22" s="71">
        <f t="shared" si="1"/>
        <v>221</v>
      </c>
      <c r="K22" s="72">
        <v>1</v>
      </c>
      <c r="L22" s="72">
        <v>0</v>
      </c>
      <c r="M22" s="73">
        <f t="shared" si="2"/>
        <v>1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2201</v>
      </c>
      <c r="G23" s="71">
        <f t="shared" si="3"/>
        <v>388</v>
      </c>
      <c r="H23" s="64">
        <f t="shared" si="3"/>
        <v>2589</v>
      </c>
      <c r="I23" s="71">
        <f t="shared" si="3"/>
        <v>99</v>
      </c>
      <c r="J23" s="64">
        <f t="shared" si="3"/>
        <v>2688</v>
      </c>
      <c r="K23" s="74">
        <f t="shared" si="3"/>
        <v>940</v>
      </c>
      <c r="L23" s="74">
        <f t="shared" si="3"/>
        <v>172</v>
      </c>
      <c r="M23" s="71">
        <f t="shared" si="3"/>
        <v>1112</v>
      </c>
      <c r="N23" s="71">
        <f t="shared" si="3"/>
        <v>200</v>
      </c>
    </row>
    <row r="24" spans="1:14">
      <c r="A24" s="16"/>
      <c r="B24" s="12"/>
      <c r="C24" s="12"/>
      <c r="D24" s="15"/>
      <c r="E24" s="14">
        <v>13</v>
      </c>
      <c r="F24" s="70">
        <v>1072</v>
      </c>
      <c r="G24" s="70"/>
      <c r="H24" s="71">
        <f>F24+G24</f>
        <v>1072</v>
      </c>
      <c r="I24" s="70"/>
      <c r="J24" s="71">
        <f t="shared" si="1"/>
        <v>1072</v>
      </c>
      <c r="K24" s="72">
        <v>719</v>
      </c>
      <c r="L24" s="72">
        <v>116</v>
      </c>
      <c r="M24" s="75">
        <f>K24+L24</f>
        <v>835</v>
      </c>
      <c r="N24" s="72">
        <v>130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292</v>
      </c>
      <c r="G25" s="70"/>
      <c r="H25" s="71">
        <f t="shared" ref="H25:H50" si="4">F25+G25</f>
        <v>292</v>
      </c>
      <c r="I25" s="70"/>
      <c r="J25" s="71">
        <f t="shared" si="1"/>
        <v>292</v>
      </c>
      <c r="K25" s="72">
        <v>5</v>
      </c>
      <c r="L25" s="72">
        <v>1</v>
      </c>
      <c r="M25" s="75">
        <f t="shared" ref="M25:M36" si="5">K25+L25</f>
        <v>6</v>
      </c>
      <c r="N25" s="72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214</v>
      </c>
      <c r="G26" s="70"/>
      <c r="H26" s="71">
        <f t="shared" si="4"/>
        <v>214</v>
      </c>
      <c r="I26" s="70"/>
      <c r="J26" s="71">
        <f t="shared" si="1"/>
        <v>214</v>
      </c>
      <c r="K26" s="72">
        <v>3</v>
      </c>
      <c r="L26" s="72">
        <v>1</v>
      </c>
      <c r="M26" s="75">
        <f t="shared" si="5"/>
        <v>4</v>
      </c>
      <c r="N26" s="72">
        <v>2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91</v>
      </c>
      <c r="G27" s="70"/>
      <c r="H27" s="71">
        <f t="shared" si="4"/>
        <v>91</v>
      </c>
      <c r="I27" s="70"/>
      <c r="J27" s="71">
        <f t="shared" si="1"/>
        <v>91</v>
      </c>
      <c r="K27" s="72">
        <v>6</v>
      </c>
      <c r="L27" s="72">
        <v>2</v>
      </c>
      <c r="M27" s="75">
        <f t="shared" si="5"/>
        <v>8</v>
      </c>
      <c r="N27" s="72">
        <v>3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15</v>
      </c>
      <c r="G28" s="70"/>
      <c r="H28" s="71">
        <f t="shared" si="4"/>
        <v>15</v>
      </c>
      <c r="I28" s="70"/>
      <c r="J28" s="71">
        <f t="shared" si="1"/>
        <v>15</v>
      </c>
      <c r="K28" s="72">
        <v>4</v>
      </c>
      <c r="L28" s="72">
        <v>1</v>
      </c>
      <c r="M28" s="75">
        <f t="shared" si="5"/>
        <v>5</v>
      </c>
      <c r="N28" s="7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134</v>
      </c>
      <c r="G29" s="70"/>
      <c r="H29" s="71">
        <f t="shared" si="4"/>
        <v>134</v>
      </c>
      <c r="I29" s="70"/>
      <c r="J29" s="71">
        <f t="shared" si="1"/>
        <v>134</v>
      </c>
      <c r="K29" s="72">
        <v>3</v>
      </c>
      <c r="L29" s="72">
        <v>1</v>
      </c>
      <c r="M29" s="75">
        <f t="shared" si="5"/>
        <v>4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62</v>
      </c>
      <c r="G30" s="70"/>
      <c r="H30" s="71">
        <f t="shared" si="4"/>
        <v>62</v>
      </c>
      <c r="I30" s="70"/>
      <c r="J30" s="71">
        <f t="shared" si="1"/>
        <v>62</v>
      </c>
      <c r="K30" s="72">
        <v>3</v>
      </c>
      <c r="L30" s="72">
        <v>1</v>
      </c>
      <c r="M30" s="75">
        <f t="shared" si="5"/>
        <v>4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300</v>
      </c>
      <c r="G31" s="70"/>
      <c r="H31" s="71">
        <f t="shared" si="4"/>
        <v>300</v>
      </c>
      <c r="I31" s="70"/>
      <c r="J31" s="71">
        <f t="shared" si="1"/>
        <v>300</v>
      </c>
      <c r="K31" s="72">
        <v>1</v>
      </c>
      <c r="L31" s="72">
        <v>1</v>
      </c>
      <c r="M31" s="75">
        <f t="shared" si="5"/>
        <v>2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295</v>
      </c>
      <c r="G32" s="70"/>
      <c r="H32" s="71">
        <f t="shared" si="4"/>
        <v>295</v>
      </c>
      <c r="I32" s="70"/>
      <c r="J32" s="71">
        <f t="shared" si="1"/>
        <v>295</v>
      </c>
      <c r="K32" s="72">
        <v>5</v>
      </c>
      <c r="L32" s="72">
        <v>3</v>
      </c>
      <c r="M32" s="75">
        <f t="shared" si="5"/>
        <v>8</v>
      </c>
      <c r="N32" s="72">
        <v>5</v>
      </c>
    </row>
    <row r="33" spans="1:14">
      <c r="A33" s="16"/>
      <c r="B33" s="12"/>
      <c r="C33" s="12"/>
      <c r="D33" s="15"/>
      <c r="E33" s="69">
        <v>4</v>
      </c>
      <c r="F33" s="70">
        <v>19</v>
      </c>
      <c r="G33" s="70"/>
      <c r="H33" s="71">
        <f t="shared" si="4"/>
        <v>19</v>
      </c>
      <c r="I33" s="70"/>
      <c r="J33" s="71">
        <f t="shared" si="1"/>
        <v>19</v>
      </c>
      <c r="K33" s="72">
        <v>1</v>
      </c>
      <c r="L33" s="72">
        <v>1</v>
      </c>
      <c r="M33" s="75">
        <f t="shared" si="5"/>
        <v>2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/>
      <c r="G34" s="70">
        <v>303</v>
      </c>
      <c r="H34" s="71">
        <f t="shared" si="4"/>
        <v>303</v>
      </c>
      <c r="I34" s="70"/>
      <c r="J34" s="71">
        <f t="shared" si="1"/>
        <v>303</v>
      </c>
      <c r="K34" s="72">
        <v>2</v>
      </c>
      <c r="L34" s="72">
        <v>0</v>
      </c>
      <c r="M34" s="75">
        <f t="shared" si="5"/>
        <v>2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/>
      <c r="G35" s="70">
        <v>97</v>
      </c>
      <c r="H35" s="71">
        <f t="shared" si="4"/>
        <v>97</v>
      </c>
      <c r="I35" s="70"/>
      <c r="J35" s="71">
        <f t="shared" si="1"/>
        <v>97</v>
      </c>
      <c r="K35" s="72">
        <v>1</v>
      </c>
      <c r="L35" s="72"/>
      <c r="M35" s="75">
        <f t="shared" si="5"/>
        <v>1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154</v>
      </c>
      <c r="H36" s="71">
        <f t="shared" si="4"/>
        <v>154</v>
      </c>
      <c r="I36" s="70">
        <v>123</v>
      </c>
      <c r="J36" s="71">
        <f t="shared" si="1"/>
        <v>277</v>
      </c>
      <c r="K36" s="72">
        <v>1</v>
      </c>
      <c r="L36" s="72">
        <v>1</v>
      </c>
      <c r="M36" s="75">
        <f t="shared" si="5"/>
        <v>2</v>
      </c>
      <c r="N36" s="72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2494</v>
      </c>
      <c r="G37" s="71">
        <f t="shared" si="6"/>
        <v>554</v>
      </c>
      <c r="H37" s="76">
        <f t="shared" si="6"/>
        <v>3048</v>
      </c>
      <c r="I37" s="77">
        <f t="shared" si="6"/>
        <v>123</v>
      </c>
      <c r="J37" s="64">
        <f t="shared" si="6"/>
        <v>3171</v>
      </c>
      <c r="K37" s="74">
        <f t="shared" si="6"/>
        <v>754</v>
      </c>
      <c r="L37" s="71">
        <f t="shared" si="6"/>
        <v>129</v>
      </c>
      <c r="M37" s="64">
        <f t="shared" si="6"/>
        <v>883</v>
      </c>
      <c r="N37" s="74">
        <f t="shared" si="6"/>
        <v>147</v>
      </c>
    </row>
    <row r="38" spans="1:14">
      <c r="A38" s="16"/>
      <c r="B38" s="68"/>
      <c r="C38" s="68"/>
      <c r="D38" s="19"/>
      <c r="E38" s="69">
        <v>13</v>
      </c>
      <c r="F38" s="70"/>
      <c r="G38" s="70"/>
      <c r="H38" s="71">
        <f t="shared" si="4"/>
        <v>0</v>
      </c>
      <c r="I38" s="70"/>
      <c r="J38" s="71">
        <f t="shared" si="1"/>
        <v>0</v>
      </c>
      <c r="K38" s="72"/>
      <c r="L38" s="72"/>
      <c r="M38" s="75">
        <f>K38+L38</f>
        <v>0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69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69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69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69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69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69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69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69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69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69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69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40</v>
      </c>
      <c r="J50" s="79">
        <f t="shared" si="1"/>
        <v>40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0</v>
      </c>
      <c r="G51" s="71">
        <f t="shared" si="8"/>
        <v>0</v>
      </c>
      <c r="H51" s="71">
        <f t="shared" si="8"/>
        <v>0</v>
      </c>
      <c r="I51" s="71">
        <f t="shared" si="8"/>
        <v>40</v>
      </c>
      <c r="J51" s="71">
        <f t="shared" si="8"/>
        <v>40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0"/>
      <c r="I52" s="70"/>
      <c r="J52" s="70"/>
      <c r="K52" s="70"/>
      <c r="L52" s="70">
        <v>11</v>
      </c>
      <c r="M52" s="70">
        <v>11</v>
      </c>
      <c r="N52" s="70">
        <v>13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4695</v>
      </c>
      <c r="G53" s="86">
        <f t="shared" si="9"/>
        <v>942</v>
      </c>
      <c r="H53" s="86">
        <f t="shared" si="9"/>
        <v>5637</v>
      </c>
      <c r="I53" s="86">
        <f t="shared" si="9"/>
        <v>262</v>
      </c>
      <c r="J53" s="86">
        <f t="shared" si="9"/>
        <v>5899</v>
      </c>
      <c r="K53" s="86">
        <f>+K23+K37+K51+K52</f>
        <v>1694</v>
      </c>
      <c r="L53" s="86">
        <f t="shared" ref="L53:N53" si="10">+L23+L37+L51+L52</f>
        <v>312</v>
      </c>
      <c r="M53" s="86">
        <f t="shared" si="10"/>
        <v>2006</v>
      </c>
      <c r="N53" s="86">
        <f t="shared" si="10"/>
        <v>360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8" workbookViewId="0">
      <selection activeCell="N52" sqref="F52:N5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50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51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508</v>
      </c>
      <c r="G10" s="70">
        <v>16</v>
      </c>
      <c r="H10" s="71">
        <f>F10+G10</f>
        <v>524</v>
      </c>
      <c r="I10" s="70"/>
      <c r="J10" s="71">
        <f>H10+I10</f>
        <v>524</v>
      </c>
      <c r="K10" s="72">
        <v>802</v>
      </c>
      <c r="L10" s="72">
        <v>167</v>
      </c>
      <c r="M10" s="73">
        <f>K10+L10</f>
        <v>969</v>
      </c>
      <c r="N10" s="72">
        <v>214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145</v>
      </c>
      <c r="G11" s="70">
        <v>7</v>
      </c>
      <c r="H11" s="71">
        <f t="shared" ref="H11:H22" si="0">F11+G11</f>
        <v>152</v>
      </c>
      <c r="I11" s="70"/>
      <c r="J11" s="71">
        <f t="shared" ref="J11:J50" si="1">H11+I11</f>
        <v>152</v>
      </c>
      <c r="K11" s="72"/>
      <c r="L11" s="72"/>
      <c r="M11" s="73">
        <f t="shared" ref="M11:M22" si="2">K11+L11</f>
        <v>0</v>
      </c>
      <c r="N11" s="72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46</v>
      </c>
      <c r="G12" s="70">
        <v>5</v>
      </c>
      <c r="H12" s="71">
        <f t="shared" si="0"/>
        <v>51</v>
      </c>
      <c r="I12" s="70"/>
      <c r="J12" s="71">
        <f t="shared" si="1"/>
        <v>51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42</v>
      </c>
      <c r="G13" s="70">
        <v>4</v>
      </c>
      <c r="H13" s="71">
        <f t="shared" si="0"/>
        <v>46</v>
      </c>
      <c r="I13" s="70"/>
      <c r="J13" s="71">
        <f t="shared" si="1"/>
        <v>46</v>
      </c>
      <c r="K13" s="72">
        <v>2</v>
      </c>
      <c r="L13" s="72">
        <v>1</v>
      </c>
      <c r="M13" s="73">
        <f t="shared" si="2"/>
        <v>3</v>
      </c>
      <c r="N13" s="72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22</v>
      </c>
      <c r="G14" s="70">
        <v>5</v>
      </c>
      <c r="H14" s="71">
        <f t="shared" si="0"/>
        <v>27</v>
      </c>
      <c r="I14" s="70"/>
      <c r="J14" s="71">
        <f t="shared" si="1"/>
        <v>27</v>
      </c>
      <c r="K14" s="72">
        <v>3</v>
      </c>
      <c r="L14" s="72"/>
      <c r="M14" s="73">
        <f t="shared" si="2"/>
        <v>3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19</v>
      </c>
      <c r="G15" s="70">
        <v>10</v>
      </c>
      <c r="H15" s="71">
        <f t="shared" si="0"/>
        <v>29</v>
      </c>
      <c r="I15" s="70"/>
      <c r="J15" s="71">
        <f t="shared" si="1"/>
        <v>29</v>
      </c>
      <c r="K15" s="72"/>
      <c r="L15" s="72">
        <v>1</v>
      </c>
      <c r="M15" s="73">
        <f t="shared" si="2"/>
        <v>1</v>
      </c>
      <c r="N15" s="72">
        <v>1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82</v>
      </c>
      <c r="G16" s="70">
        <v>11</v>
      </c>
      <c r="H16" s="71">
        <f t="shared" si="0"/>
        <v>93</v>
      </c>
      <c r="I16" s="70"/>
      <c r="J16" s="71">
        <f t="shared" si="1"/>
        <v>93</v>
      </c>
      <c r="K16" s="72"/>
      <c r="L16" s="72"/>
      <c r="M16" s="73">
        <f t="shared" si="2"/>
        <v>0</v>
      </c>
      <c r="N16" s="7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97</v>
      </c>
      <c r="G17" s="70">
        <v>17</v>
      </c>
      <c r="H17" s="71">
        <f t="shared" si="0"/>
        <v>114</v>
      </c>
      <c r="I17" s="70"/>
      <c r="J17" s="71">
        <f t="shared" si="1"/>
        <v>114</v>
      </c>
      <c r="K17" s="72">
        <v>1</v>
      </c>
      <c r="L17" s="72"/>
      <c r="M17" s="73">
        <f t="shared" si="2"/>
        <v>1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223</v>
      </c>
      <c r="G18" s="70">
        <v>13</v>
      </c>
      <c r="H18" s="71">
        <f t="shared" si="0"/>
        <v>236</v>
      </c>
      <c r="I18" s="70"/>
      <c r="J18" s="71">
        <f t="shared" si="1"/>
        <v>236</v>
      </c>
      <c r="K18" s="72"/>
      <c r="L18" s="72"/>
      <c r="M18" s="73">
        <f t="shared" si="2"/>
        <v>0</v>
      </c>
      <c r="N18" s="72"/>
    </row>
    <row r="19" spans="1:14">
      <c r="A19" s="16"/>
      <c r="B19" s="12"/>
      <c r="C19" s="17"/>
      <c r="D19" s="13" t="s">
        <v>12</v>
      </c>
      <c r="E19" s="69">
        <v>4</v>
      </c>
      <c r="F19" s="70">
        <v>175</v>
      </c>
      <c r="G19" s="70">
        <v>3</v>
      </c>
      <c r="H19" s="71">
        <f t="shared" si="0"/>
        <v>178</v>
      </c>
      <c r="I19" s="70"/>
      <c r="J19" s="71">
        <f t="shared" si="1"/>
        <v>178</v>
      </c>
      <c r="K19" s="72">
        <v>1</v>
      </c>
      <c r="L19" s="72"/>
      <c r="M19" s="73">
        <f t="shared" si="2"/>
        <v>1</v>
      </c>
      <c r="N19" s="72"/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2</v>
      </c>
      <c r="H20" s="71">
        <f t="shared" si="0"/>
        <v>2</v>
      </c>
      <c r="I20" s="70"/>
      <c r="J20" s="71">
        <f t="shared" si="1"/>
        <v>2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69">
        <v>2</v>
      </c>
      <c r="F21" s="70">
        <v>2</v>
      </c>
      <c r="G21" s="70">
        <v>40</v>
      </c>
      <c r="H21" s="71">
        <f t="shared" si="0"/>
        <v>42</v>
      </c>
      <c r="I21" s="70"/>
      <c r="J21" s="71">
        <f t="shared" si="1"/>
        <v>42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>
        <v>3</v>
      </c>
      <c r="G22" s="70">
        <v>52</v>
      </c>
      <c r="H22" s="71">
        <f t="shared" si="0"/>
        <v>55</v>
      </c>
      <c r="I22" s="70">
        <v>60</v>
      </c>
      <c r="J22" s="71">
        <f t="shared" si="1"/>
        <v>115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1364</v>
      </c>
      <c r="G23" s="71">
        <f t="shared" si="3"/>
        <v>185</v>
      </c>
      <c r="H23" s="64">
        <f t="shared" si="3"/>
        <v>1549</v>
      </c>
      <c r="I23" s="71">
        <f t="shared" si="3"/>
        <v>60</v>
      </c>
      <c r="J23" s="64">
        <f t="shared" si="3"/>
        <v>1609</v>
      </c>
      <c r="K23" s="74">
        <f t="shared" si="3"/>
        <v>810</v>
      </c>
      <c r="L23" s="74">
        <f t="shared" si="3"/>
        <v>169</v>
      </c>
      <c r="M23" s="71">
        <f t="shared" si="3"/>
        <v>979</v>
      </c>
      <c r="N23" s="71">
        <f t="shared" si="3"/>
        <v>216</v>
      </c>
    </row>
    <row r="24" spans="1:14">
      <c r="A24" s="16"/>
      <c r="B24" s="12"/>
      <c r="C24" s="12"/>
      <c r="D24" s="15"/>
      <c r="E24" s="14">
        <v>13</v>
      </c>
      <c r="F24" s="70">
        <v>1028</v>
      </c>
      <c r="G24" s="70">
        <v>35</v>
      </c>
      <c r="H24" s="71">
        <f>F24+G24</f>
        <v>1063</v>
      </c>
      <c r="I24" s="70"/>
      <c r="J24" s="71">
        <f t="shared" si="1"/>
        <v>1063</v>
      </c>
      <c r="K24" s="72">
        <v>636</v>
      </c>
      <c r="L24" s="72">
        <v>71</v>
      </c>
      <c r="M24" s="75">
        <f>K24+L24</f>
        <v>707</v>
      </c>
      <c r="N24" s="72">
        <v>92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124</v>
      </c>
      <c r="G25" s="70">
        <v>8</v>
      </c>
      <c r="H25" s="71">
        <f t="shared" ref="H25:H50" si="4">F25+G25</f>
        <v>132</v>
      </c>
      <c r="I25" s="70"/>
      <c r="J25" s="71">
        <f t="shared" si="1"/>
        <v>132</v>
      </c>
      <c r="K25" s="72">
        <v>1</v>
      </c>
      <c r="L25" s="72"/>
      <c r="M25" s="75">
        <f t="shared" ref="M25:M36" si="5">K25+L25</f>
        <v>1</v>
      </c>
      <c r="N25" s="72"/>
    </row>
    <row r="26" spans="1:14">
      <c r="A26" s="16"/>
      <c r="B26" s="12" t="s">
        <v>7</v>
      </c>
      <c r="C26" s="14"/>
      <c r="D26" s="15"/>
      <c r="E26" s="69">
        <v>11</v>
      </c>
      <c r="F26" s="70">
        <v>47</v>
      </c>
      <c r="G26" s="70">
        <v>7</v>
      </c>
      <c r="H26" s="71">
        <f t="shared" si="4"/>
        <v>54</v>
      </c>
      <c r="I26" s="70"/>
      <c r="J26" s="71">
        <f t="shared" si="1"/>
        <v>54</v>
      </c>
      <c r="K26" s="72">
        <v>1</v>
      </c>
      <c r="L26" s="72"/>
      <c r="M26" s="75">
        <f t="shared" si="5"/>
        <v>1</v>
      </c>
      <c r="N26" s="72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34</v>
      </c>
      <c r="G27" s="70">
        <v>3</v>
      </c>
      <c r="H27" s="71">
        <f t="shared" si="4"/>
        <v>37</v>
      </c>
      <c r="I27" s="70"/>
      <c r="J27" s="71">
        <f t="shared" si="1"/>
        <v>37</v>
      </c>
      <c r="K27" s="72">
        <v>1</v>
      </c>
      <c r="L27" s="72"/>
      <c r="M27" s="75">
        <f t="shared" si="5"/>
        <v>1</v>
      </c>
      <c r="N27" s="72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23</v>
      </c>
      <c r="G28" s="70">
        <v>3</v>
      </c>
      <c r="H28" s="71">
        <f t="shared" si="4"/>
        <v>26</v>
      </c>
      <c r="I28" s="70"/>
      <c r="J28" s="71">
        <f t="shared" si="1"/>
        <v>26</v>
      </c>
      <c r="K28" s="72">
        <v>1</v>
      </c>
      <c r="L28" s="72"/>
      <c r="M28" s="75">
        <f t="shared" si="5"/>
        <v>1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22</v>
      </c>
      <c r="G29" s="70">
        <v>7</v>
      </c>
      <c r="H29" s="71">
        <f t="shared" si="4"/>
        <v>29</v>
      </c>
      <c r="I29" s="70"/>
      <c r="J29" s="71">
        <f t="shared" si="1"/>
        <v>29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138</v>
      </c>
      <c r="G30" s="70">
        <v>10</v>
      </c>
      <c r="H30" s="71">
        <f t="shared" si="4"/>
        <v>148</v>
      </c>
      <c r="I30" s="70"/>
      <c r="J30" s="71">
        <f t="shared" si="1"/>
        <v>148</v>
      </c>
      <c r="K30" s="72"/>
      <c r="L30" s="72"/>
      <c r="M30" s="75">
        <f t="shared" si="5"/>
        <v>0</v>
      </c>
      <c r="N30" s="72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88</v>
      </c>
      <c r="G31" s="70">
        <v>12</v>
      </c>
      <c r="H31" s="71">
        <f t="shared" si="4"/>
        <v>100</v>
      </c>
      <c r="I31" s="70"/>
      <c r="J31" s="71">
        <f t="shared" si="1"/>
        <v>100</v>
      </c>
      <c r="K31" s="72">
        <v>1</v>
      </c>
      <c r="L31" s="72">
        <v>1</v>
      </c>
      <c r="M31" s="75">
        <f t="shared" si="5"/>
        <v>2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137</v>
      </c>
      <c r="G32" s="70">
        <v>11</v>
      </c>
      <c r="H32" s="71">
        <f t="shared" si="4"/>
        <v>148</v>
      </c>
      <c r="I32" s="70"/>
      <c r="J32" s="71">
        <f t="shared" si="1"/>
        <v>148</v>
      </c>
      <c r="K32" s="72"/>
      <c r="L32" s="72">
        <v>1</v>
      </c>
      <c r="M32" s="75">
        <f t="shared" si="5"/>
        <v>1</v>
      </c>
      <c r="N32" s="72">
        <v>3</v>
      </c>
    </row>
    <row r="33" spans="1:14">
      <c r="A33" s="16"/>
      <c r="B33" s="12"/>
      <c r="C33" s="12"/>
      <c r="D33" s="15"/>
      <c r="E33" s="69">
        <v>4</v>
      </c>
      <c r="F33" s="70">
        <v>122</v>
      </c>
      <c r="G33" s="70">
        <v>1</v>
      </c>
      <c r="H33" s="71">
        <f t="shared" si="4"/>
        <v>123</v>
      </c>
      <c r="I33" s="70"/>
      <c r="J33" s="71">
        <f t="shared" si="1"/>
        <v>123</v>
      </c>
      <c r="K33" s="72"/>
      <c r="L33" s="72">
        <v>1</v>
      </c>
      <c r="M33" s="75">
        <f t="shared" si="5"/>
        <v>1</v>
      </c>
      <c r="N33" s="72">
        <v>2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4</v>
      </c>
      <c r="G34" s="70">
        <v>19</v>
      </c>
      <c r="H34" s="71">
        <f t="shared" si="4"/>
        <v>23</v>
      </c>
      <c r="I34" s="70"/>
      <c r="J34" s="71">
        <f t="shared" si="1"/>
        <v>23</v>
      </c>
      <c r="K34" s="72"/>
      <c r="L34" s="72">
        <v>1</v>
      </c>
      <c r="M34" s="75">
        <f t="shared" si="5"/>
        <v>1</v>
      </c>
      <c r="N34" s="72">
        <v>1</v>
      </c>
    </row>
    <row r="35" spans="1:14">
      <c r="A35" s="16"/>
      <c r="B35" s="12"/>
      <c r="C35" s="12"/>
      <c r="D35" s="15"/>
      <c r="E35" s="69">
        <v>2</v>
      </c>
      <c r="F35" s="70">
        <v>1</v>
      </c>
      <c r="G35" s="70">
        <v>56</v>
      </c>
      <c r="H35" s="71">
        <f t="shared" si="4"/>
        <v>57</v>
      </c>
      <c r="I35" s="70"/>
      <c r="J35" s="71">
        <f t="shared" si="1"/>
        <v>57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115</v>
      </c>
      <c r="H36" s="71">
        <f t="shared" si="4"/>
        <v>115</v>
      </c>
      <c r="I36" s="70">
        <v>75</v>
      </c>
      <c r="J36" s="71">
        <f t="shared" si="1"/>
        <v>190</v>
      </c>
      <c r="K36" s="72">
        <v>1</v>
      </c>
      <c r="L36" s="72"/>
      <c r="M36" s="75">
        <f t="shared" si="5"/>
        <v>1</v>
      </c>
      <c r="N36" s="72"/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1768</v>
      </c>
      <c r="G37" s="71">
        <f t="shared" si="6"/>
        <v>287</v>
      </c>
      <c r="H37" s="76">
        <f t="shared" si="6"/>
        <v>2055</v>
      </c>
      <c r="I37" s="77">
        <f t="shared" si="6"/>
        <v>75</v>
      </c>
      <c r="J37" s="64">
        <f t="shared" si="6"/>
        <v>2130</v>
      </c>
      <c r="K37" s="74">
        <f t="shared" si="6"/>
        <v>642</v>
      </c>
      <c r="L37" s="20">
        <f t="shared" si="6"/>
        <v>75</v>
      </c>
      <c r="M37" s="64">
        <f t="shared" si="6"/>
        <v>717</v>
      </c>
      <c r="N37" s="74">
        <f t="shared" si="6"/>
        <v>99</v>
      </c>
    </row>
    <row r="38" spans="1:14">
      <c r="A38" s="16"/>
      <c r="B38" s="68"/>
      <c r="C38" s="68"/>
      <c r="D38" s="19"/>
      <c r="E38" s="66">
        <v>13</v>
      </c>
      <c r="F38" s="10"/>
      <c r="G38" s="10"/>
      <c r="H38" s="20">
        <f t="shared" si="4"/>
        <v>0</v>
      </c>
      <c r="I38" s="10"/>
      <c r="J38" s="20">
        <f t="shared" si="1"/>
        <v>0</v>
      </c>
      <c r="K38" s="11"/>
      <c r="L38" s="11"/>
      <c r="M38" s="21">
        <f>K38+L38</f>
        <v>0</v>
      </c>
      <c r="N38" s="11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/>
      <c r="G39" s="10"/>
      <c r="H39" s="20">
        <f t="shared" si="4"/>
        <v>0</v>
      </c>
      <c r="I39" s="10"/>
      <c r="J39" s="20">
        <f t="shared" si="1"/>
        <v>0</v>
      </c>
      <c r="K39" s="11"/>
      <c r="L39" s="11"/>
      <c r="M39" s="21">
        <f t="shared" ref="M39:M50" si="7">K39+L39</f>
        <v>0</v>
      </c>
      <c r="N39" s="11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/>
      <c r="G40" s="10"/>
      <c r="H40" s="20">
        <f t="shared" si="4"/>
        <v>0</v>
      </c>
      <c r="I40" s="10"/>
      <c r="J40" s="20">
        <f t="shared" si="1"/>
        <v>0</v>
      </c>
      <c r="K40" s="11"/>
      <c r="L40" s="11"/>
      <c r="M40" s="21">
        <f t="shared" si="7"/>
        <v>0</v>
      </c>
      <c r="N40" s="11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/>
      <c r="G41" s="10"/>
      <c r="H41" s="20">
        <f t="shared" si="4"/>
        <v>0</v>
      </c>
      <c r="I41" s="10"/>
      <c r="J41" s="20">
        <f t="shared" si="1"/>
        <v>0</v>
      </c>
      <c r="K41" s="11"/>
      <c r="L41" s="11"/>
      <c r="M41" s="21">
        <f t="shared" si="7"/>
        <v>0</v>
      </c>
      <c r="N41" s="11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/>
      <c r="G42" s="10"/>
      <c r="H42" s="20">
        <f t="shared" si="4"/>
        <v>0</v>
      </c>
      <c r="I42" s="10"/>
      <c r="J42" s="20">
        <f t="shared" si="1"/>
        <v>0</v>
      </c>
      <c r="K42" s="11"/>
      <c r="L42" s="11"/>
      <c r="M42" s="21">
        <f t="shared" si="7"/>
        <v>0</v>
      </c>
      <c r="N42" s="11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/>
      <c r="G43" s="10"/>
      <c r="H43" s="20">
        <f t="shared" si="4"/>
        <v>0</v>
      </c>
      <c r="I43" s="10"/>
      <c r="J43" s="20">
        <f t="shared" si="1"/>
        <v>0</v>
      </c>
      <c r="K43" s="11"/>
      <c r="L43" s="11"/>
      <c r="M43" s="21">
        <f t="shared" si="7"/>
        <v>0</v>
      </c>
      <c r="N43" s="11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/>
      <c r="G44" s="10"/>
      <c r="H44" s="20">
        <f t="shared" si="4"/>
        <v>0</v>
      </c>
      <c r="I44" s="10"/>
      <c r="J44" s="20">
        <f t="shared" si="1"/>
        <v>0</v>
      </c>
      <c r="K44" s="11"/>
      <c r="L44" s="11"/>
      <c r="M44" s="21">
        <f t="shared" si="7"/>
        <v>0</v>
      </c>
      <c r="N44" s="11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/>
      <c r="G45" s="10"/>
      <c r="H45" s="20">
        <f t="shared" si="4"/>
        <v>0</v>
      </c>
      <c r="I45" s="10"/>
      <c r="J45" s="20">
        <f t="shared" si="1"/>
        <v>0</v>
      </c>
      <c r="K45" s="11"/>
      <c r="L45" s="11"/>
      <c r="M45" s="21">
        <f t="shared" si="7"/>
        <v>0</v>
      </c>
      <c r="N45" s="11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/>
      <c r="G46" s="10"/>
      <c r="H46" s="20">
        <f t="shared" si="4"/>
        <v>0</v>
      </c>
      <c r="I46" s="10"/>
      <c r="J46" s="20">
        <f t="shared" si="1"/>
        <v>0</v>
      </c>
      <c r="K46" s="11"/>
      <c r="L46" s="11"/>
      <c r="M46" s="21">
        <f t="shared" si="7"/>
        <v>0</v>
      </c>
      <c r="N46" s="11"/>
    </row>
    <row r="47" spans="1:14">
      <c r="A47" s="16"/>
      <c r="B47" s="12"/>
      <c r="C47" s="12"/>
      <c r="D47" s="15" t="s">
        <v>7</v>
      </c>
      <c r="E47" s="66">
        <v>4</v>
      </c>
      <c r="F47" s="10"/>
      <c r="G47" s="10"/>
      <c r="H47" s="20">
        <f t="shared" si="4"/>
        <v>0</v>
      </c>
      <c r="I47" s="10"/>
      <c r="J47" s="20">
        <f t="shared" si="1"/>
        <v>0</v>
      </c>
      <c r="K47" s="11"/>
      <c r="L47" s="11"/>
      <c r="M47" s="21">
        <f t="shared" si="7"/>
        <v>0</v>
      </c>
      <c r="N47" s="11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/>
      <c r="G48" s="10"/>
      <c r="H48" s="20">
        <f t="shared" si="4"/>
        <v>0</v>
      </c>
      <c r="I48" s="10"/>
      <c r="J48" s="20">
        <f t="shared" si="1"/>
        <v>0</v>
      </c>
      <c r="K48" s="11"/>
      <c r="L48" s="11"/>
      <c r="M48" s="21">
        <f t="shared" si="7"/>
        <v>0</v>
      </c>
      <c r="N48" s="11"/>
    </row>
    <row r="49" spans="1:14">
      <c r="A49" s="16"/>
      <c r="B49" s="12"/>
      <c r="C49" s="12"/>
      <c r="D49" s="15" t="s">
        <v>3</v>
      </c>
      <c r="E49" s="66">
        <v>2</v>
      </c>
      <c r="F49" s="10"/>
      <c r="G49" s="10"/>
      <c r="H49" s="20">
        <f t="shared" si="4"/>
        <v>0</v>
      </c>
      <c r="I49" s="10"/>
      <c r="J49" s="20">
        <f t="shared" si="1"/>
        <v>0</v>
      </c>
      <c r="K49" s="11"/>
      <c r="L49" s="11"/>
      <c r="M49" s="21">
        <f t="shared" si="7"/>
        <v>0</v>
      </c>
      <c r="N49" s="11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/>
      <c r="J50" s="79">
        <f t="shared" si="1"/>
        <v>0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10"/>
      <c r="I52" s="10"/>
      <c r="J52" s="10"/>
      <c r="K52" s="10"/>
      <c r="L52" s="10">
        <v>12</v>
      </c>
      <c r="M52" s="10">
        <v>12</v>
      </c>
      <c r="N52" s="10">
        <v>12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3132</v>
      </c>
      <c r="G53" s="22">
        <f t="shared" si="9"/>
        <v>472</v>
      </c>
      <c r="H53" s="22">
        <f t="shared" si="9"/>
        <v>3604</v>
      </c>
      <c r="I53" s="22">
        <f t="shared" si="9"/>
        <v>135</v>
      </c>
      <c r="J53" s="22">
        <f t="shared" si="9"/>
        <v>3739</v>
      </c>
      <c r="K53" s="22">
        <f>+K23+K37+K51+K52</f>
        <v>1452</v>
      </c>
      <c r="L53" s="22">
        <f t="shared" ref="L53:N53" si="10">+L23+L37+L51+L52</f>
        <v>256</v>
      </c>
      <c r="M53" s="22">
        <f t="shared" si="10"/>
        <v>1708</v>
      </c>
      <c r="N53" s="22">
        <f t="shared" si="10"/>
        <v>327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I39" sqref="I3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61"/>
      <c r="B2" s="87" t="s">
        <v>34</v>
      </c>
      <c r="C2" s="88"/>
      <c r="D2" s="237" t="s">
        <v>52</v>
      </c>
      <c r="E2" s="237"/>
      <c r="F2" s="237"/>
      <c r="G2" s="237"/>
      <c r="H2" s="237"/>
      <c r="I2" s="237"/>
      <c r="J2" s="237"/>
      <c r="K2" s="88"/>
      <c r="L2" s="88"/>
      <c r="M2" s="88"/>
      <c r="N2" s="88"/>
    </row>
    <row r="3" spans="1:14">
      <c r="A3" s="61"/>
      <c r="B3" s="87" t="s">
        <v>33</v>
      </c>
      <c r="C3" s="88"/>
      <c r="D3" s="237" t="s">
        <v>49</v>
      </c>
      <c r="E3" s="237"/>
      <c r="F3" s="237"/>
      <c r="G3" s="237"/>
      <c r="H3" s="237"/>
      <c r="I3" s="237"/>
      <c r="J3" s="237"/>
      <c r="K3" s="88"/>
      <c r="L3" s="88"/>
      <c r="M3" s="88"/>
      <c r="N3" s="88"/>
    </row>
    <row r="4" spans="1:14">
      <c r="A4" s="61"/>
      <c r="B4" s="238" t="s">
        <v>36</v>
      </c>
      <c r="C4" s="238"/>
      <c r="D4" s="238"/>
      <c r="E4" s="238"/>
      <c r="F4" s="89">
        <v>42978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233" t="s">
        <v>53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234" t="s">
        <v>41</v>
      </c>
      <c r="C7" s="234"/>
      <c r="D7" s="234"/>
      <c r="E7" s="234"/>
      <c r="F7" s="234" t="s">
        <v>35</v>
      </c>
      <c r="G7" s="234"/>
      <c r="H7" s="234"/>
      <c r="I7" s="234"/>
      <c r="J7" s="234"/>
      <c r="K7" s="234" t="s">
        <v>28</v>
      </c>
      <c r="L7" s="234"/>
      <c r="M7" s="234"/>
      <c r="N7" s="234"/>
    </row>
    <row r="8" spans="1:14" ht="12.75" customHeight="1">
      <c r="A8" s="61"/>
      <c r="B8" s="234"/>
      <c r="C8" s="234"/>
      <c r="D8" s="234"/>
      <c r="E8" s="234"/>
      <c r="F8" s="234" t="s">
        <v>13</v>
      </c>
      <c r="G8" s="234"/>
      <c r="H8" s="234"/>
      <c r="I8" s="234" t="s">
        <v>14</v>
      </c>
      <c r="J8" s="234" t="s">
        <v>15</v>
      </c>
      <c r="K8" s="234" t="s">
        <v>30</v>
      </c>
      <c r="L8" s="234" t="s">
        <v>31</v>
      </c>
      <c r="M8" s="234" t="s">
        <v>15</v>
      </c>
      <c r="N8" s="234" t="s">
        <v>29</v>
      </c>
    </row>
    <row r="9" spans="1:14" ht="24">
      <c r="A9" s="61"/>
      <c r="B9" s="234"/>
      <c r="C9" s="234"/>
      <c r="D9" s="234"/>
      <c r="E9" s="234"/>
      <c r="F9" s="91" t="s">
        <v>16</v>
      </c>
      <c r="G9" s="91" t="s">
        <v>17</v>
      </c>
      <c r="H9" s="91" t="s">
        <v>23</v>
      </c>
      <c r="I9" s="234"/>
      <c r="J9" s="234"/>
      <c r="K9" s="234"/>
      <c r="L9" s="234"/>
      <c r="M9" s="234"/>
      <c r="N9" s="234"/>
    </row>
    <row r="10" spans="1:14">
      <c r="A10" s="16"/>
      <c r="B10" s="92"/>
      <c r="C10" s="93"/>
      <c r="D10" s="94"/>
      <c r="E10" s="95">
        <v>13</v>
      </c>
      <c r="F10" s="96">
        <v>541</v>
      </c>
      <c r="G10" s="96">
        <v>0</v>
      </c>
      <c r="H10" s="97">
        <f t="shared" ref="H10:H22" si="0">F10+G10</f>
        <v>541</v>
      </c>
      <c r="I10" s="96"/>
      <c r="J10" s="97">
        <f t="shared" ref="J10:J22" si="1">H10+I10</f>
        <v>541</v>
      </c>
      <c r="K10" s="98">
        <v>667</v>
      </c>
      <c r="L10" s="98">
        <v>146</v>
      </c>
      <c r="M10" s="99">
        <f t="shared" ref="M10:M22" si="2">K10+L10</f>
        <v>813</v>
      </c>
      <c r="N10" s="98">
        <v>166</v>
      </c>
    </row>
    <row r="11" spans="1:14">
      <c r="A11" s="16"/>
      <c r="B11" s="100" t="s">
        <v>1</v>
      </c>
      <c r="C11" s="101" t="s">
        <v>0</v>
      </c>
      <c r="D11" s="94"/>
      <c r="E11" s="95">
        <v>12</v>
      </c>
      <c r="F11" s="96">
        <v>62</v>
      </c>
      <c r="G11" s="96">
        <v>0</v>
      </c>
      <c r="H11" s="97">
        <f t="shared" si="0"/>
        <v>62</v>
      </c>
      <c r="I11" s="96"/>
      <c r="J11" s="97">
        <f t="shared" si="1"/>
        <v>62</v>
      </c>
      <c r="K11" s="98">
        <v>2</v>
      </c>
      <c r="L11" s="98">
        <v>0</v>
      </c>
      <c r="M11" s="99">
        <f t="shared" si="2"/>
        <v>2</v>
      </c>
      <c r="N11" s="98">
        <v>0</v>
      </c>
    </row>
    <row r="12" spans="1:14">
      <c r="A12" s="16"/>
      <c r="B12" s="100" t="s">
        <v>2</v>
      </c>
      <c r="C12" s="102"/>
      <c r="D12" s="103" t="s">
        <v>6</v>
      </c>
      <c r="E12" s="95">
        <v>11</v>
      </c>
      <c r="F12" s="96">
        <v>69</v>
      </c>
      <c r="G12" s="96">
        <v>0</v>
      </c>
      <c r="H12" s="97">
        <f t="shared" si="0"/>
        <v>69</v>
      </c>
      <c r="I12" s="96"/>
      <c r="J12" s="97">
        <f t="shared" si="1"/>
        <v>69</v>
      </c>
      <c r="K12" s="98">
        <v>2</v>
      </c>
      <c r="L12" s="98">
        <v>0</v>
      </c>
      <c r="M12" s="99">
        <f t="shared" si="2"/>
        <v>2</v>
      </c>
      <c r="N12" s="98">
        <v>0</v>
      </c>
    </row>
    <row r="13" spans="1:14">
      <c r="A13" s="16"/>
      <c r="B13" s="100" t="s">
        <v>1</v>
      </c>
      <c r="C13" s="101"/>
      <c r="D13" s="103" t="s">
        <v>10</v>
      </c>
      <c r="E13" s="95">
        <v>10</v>
      </c>
      <c r="F13" s="96">
        <v>44</v>
      </c>
      <c r="G13" s="96">
        <v>0</v>
      </c>
      <c r="H13" s="97">
        <f t="shared" si="0"/>
        <v>44</v>
      </c>
      <c r="I13" s="96"/>
      <c r="J13" s="97">
        <f t="shared" si="1"/>
        <v>44</v>
      </c>
      <c r="K13" s="98">
        <v>7</v>
      </c>
      <c r="L13" s="98">
        <v>2</v>
      </c>
      <c r="M13" s="99">
        <f t="shared" si="2"/>
        <v>9</v>
      </c>
      <c r="N13" s="98">
        <v>2</v>
      </c>
    </row>
    <row r="14" spans="1:14">
      <c r="A14" s="16"/>
      <c r="B14" s="100" t="s">
        <v>3</v>
      </c>
      <c r="C14" s="101"/>
      <c r="D14" s="103" t="s">
        <v>25</v>
      </c>
      <c r="E14" s="95">
        <v>9</v>
      </c>
      <c r="F14" s="96">
        <v>44</v>
      </c>
      <c r="G14" s="96">
        <v>0</v>
      </c>
      <c r="H14" s="97">
        <f t="shared" si="0"/>
        <v>44</v>
      </c>
      <c r="I14" s="96"/>
      <c r="J14" s="97">
        <f t="shared" si="1"/>
        <v>44</v>
      </c>
      <c r="K14" s="98">
        <v>3</v>
      </c>
      <c r="L14" s="98">
        <v>0</v>
      </c>
      <c r="M14" s="99">
        <f t="shared" si="2"/>
        <v>3</v>
      </c>
      <c r="N14" s="98">
        <v>0</v>
      </c>
    </row>
    <row r="15" spans="1:14">
      <c r="A15" s="16"/>
      <c r="B15" s="100" t="s">
        <v>4</v>
      </c>
      <c r="C15" s="101" t="s">
        <v>5</v>
      </c>
      <c r="D15" s="103" t="s">
        <v>22</v>
      </c>
      <c r="E15" s="95">
        <v>8</v>
      </c>
      <c r="F15" s="96">
        <v>137</v>
      </c>
      <c r="G15" s="96">
        <v>0</v>
      </c>
      <c r="H15" s="97">
        <f t="shared" si="0"/>
        <v>137</v>
      </c>
      <c r="I15" s="96"/>
      <c r="J15" s="97">
        <f t="shared" si="1"/>
        <v>137</v>
      </c>
      <c r="K15" s="98">
        <v>2</v>
      </c>
      <c r="L15" s="98">
        <v>0</v>
      </c>
      <c r="M15" s="99">
        <f t="shared" si="2"/>
        <v>2</v>
      </c>
      <c r="N15" s="98">
        <v>0</v>
      </c>
    </row>
    <row r="16" spans="1:14">
      <c r="A16" s="16"/>
      <c r="B16" s="100" t="s">
        <v>6</v>
      </c>
      <c r="C16" s="101"/>
      <c r="D16" s="103" t="s">
        <v>12</v>
      </c>
      <c r="E16" s="95">
        <v>7</v>
      </c>
      <c r="F16" s="96">
        <v>67</v>
      </c>
      <c r="G16" s="96">
        <v>0</v>
      </c>
      <c r="H16" s="97">
        <f t="shared" si="0"/>
        <v>67</v>
      </c>
      <c r="I16" s="96"/>
      <c r="J16" s="97">
        <f t="shared" si="1"/>
        <v>67</v>
      </c>
      <c r="K16" s="98">
        <v>1</v>
      </c>
      <c r="L16" s="98">
        <v>1</v>
      </c>
      <c r="M16" s="99">
        <f t="shared" si="2"/>
        <v>2</v>
      </c>
      <c r="N16" s="98">
        <v>1</v>
      </c>
    </row>
    <row r="17" spans="1:14">
      <c r="A17" s="16"/>
      <c r="B17" s="100" t="s">
        <v>7</v>
      </c>
      <c r="C17" s="102"/>
      <c r="D17" s="103" t="s">
        <v>4</v>
      </c>
      <c r="E17" s="95">
        <v>6</v>
      </c>
      <c r="F17" s="96">
        <v>68</v>
      </c>
      <c r="G17" s="96">
        <v>0</v>
      </c>
      <c r="H17" s="97">
        <f t="shared" si="0"/>
        <v>68</v>
      </c>
      <c r="I17" s="96"/>
      <c r="J17" s="97">
        <f t="shared" si="1"/>
        <v>68</v>
      </c>
      <c r="K17" s="98">
        <v>0</v>
      </c>
      <c r="L17" s="98">
        <v>0</v>
      </c>
      <c r="M17" s="99">
        <f t="shared" si="2"/>
        <v>0</v>
      </c>
      <c r="N17" s="98">
        <v>0</v>
      </c>
    </row>
    <row r="18" spans="1:14">
      <c r="A18" s="16"/>
      <c r="B18" s="100" t="s">
        <v>1</v>
      </c>
      <c r="C18" s="101"/>
      <c r="D18" s="103" t="s">
        <v>9</v>
      </c>
      <c r="E18" s="95">
        <v>5</v>
      </c>
      <c r="F18" s="96">
        <v>93</v>
      </c>
      <c r="G18" s="96">
        <v>0</v>
      </c>
      <c r="H18" s="97">
        <f t="shared" si="0"/>
        <v>93</v>
      </c>
      <c r="I18" s="96"/>
      <c r="J18" s="97">
        <f t="shared" si="1"/>
        <v>93</v>
      </c>
      <c r="K18" s="98">
        <v>1</v>
      </c>
      <c r="L18" s="98">
        <v>1</v>
      </c>
      <c r="M18" s="99">
        <f t="shared" si="2"/>
        <v>2</v>
      </c>
      <c r="N18" s="98">
        <v>1</v>
      </c>
    </row>
    <row r="19" spans="1:14">
      <c r="A19" s="16"/>
      <c r="B19" s="100"/>
      <c r="C19" s="101"/>
      <c r="D19" s="103" t="s">
        <v>12</v>
      </c>
      <c r="E19" s="95">
        <v>4</v>
      </c>
      <c r="F19" s="96">
        <v>75</v>
      </c>
      <c r="G19" s="96">
        <v>0</v>
      </c>
      <c r="H19" s="97">
        <f t="shared" si="0"/>
        <v>75</v>
      </c>
      <c r="I19" s="96"/>
      <c r="J19" s="97">
        <f t="shared" si="1"/>
        <v>75</v>
      </c>
      <c r="K19" s="98">
        <v>2</v>
      </c>
      <c r="L19" s="98">
        <v>0</v>
      </c>
      <c r="M19" s="99">
        <f t="shared" si="2"/>
        <v>2</v>
      </c>
      <c r="N19" s="98">
        <v>0</v>
      </c>
    </row>
    <row r="20" spans="1:14">
      <c r="A20" s="16"/>
      <c r="B20" s="100"/>
      <c r="C20" s="101" t="s">
        <v>1</v>
      </c>
      <c r="D20" s="94"/>
      <c r="E20" s="95">
        <v>3</v>
      </c>
      <c r="F20" s="96">
        <v>0</v>
      </c>
      <c r="G20" s="96">
        <v>70</v>
      </c>
      <c r="H20" s="97">
        <f t="shared" si="0"/>
        <v>70</v>
      </c>
      <c r="I20" s="96"/>
      <c r="J20" s="97">
        <f t="shared" si="1"/>
        <v>70</v>
      </c>
      <c r="K20" s="98">
        <v>1</v>
      </c>
      <c r="L20" s="98">
        <v>1</v>
      </c>
      <c r="M20" s="99">
        <f t="shared" si="2"/>
        <v>2</v>
      </c>
      <c r="N20" s="98">
        <v>1</v>
      </c>
    </row>
    <row r="21" spans="1:14">
      <c r="A21" s="16"/>
      <c r="B21" s="100"/>
      <c r="C21" s="101"/>
      <c r="D21" s="94"/>
      <c r="E21" s="95">
        <v>2</v>
      </c>
      <c r="F21" s="96">
        <v>0</v>
      </c>
      <c r="G21" s="96">
        <v>10</v>
      </c>
      <c r="H21" s="97">
        <f t="shared" si="0"/>
        <v>10</v>
      </c>
      <c r="I21" s="96"/>
      <c r="J21" s="97">
        <f t="shared" si="1"/>
        <v>10</v>
      </c>
      <c r="K21" s="98">
        <v>0</v>
      </c>
      <c r="L21" s="98">
        <v>0</v>
      </c>
      <c r="M21" s="99">
        <f t="shared" si="2"/>
        <v>0</v>
      </c>
      <c r="N21" s="98">
        <v>0</v>
      </c>
    </row>
    <row r="22" spans="1:14">
      <c r="A22" s="16"/>
      <c r="B22" s="104"/>
      <c r="C22" s="102"/>
      <c r="D22" s="94"/>
      <c r="E22" s="92">
        <v>1</v>
      </c>
      <c r="F22" s="96">
        <v>0</v>
      </c>
      <c r="G22" s="96">
        <v>57</v>
      </c>
      <c r="H22" s="97">
        <f t="shared" si="0"/>
        <v>57</v>
      </c>
      <c r="I22" s="96">
        <v>47</v>
      </c>
      <c r="J22" s="97">
        <f t="shared" si="1"/>
        <v>104</v>
      </c>
      <c r="K22" s="98">
        <v>1</v>
      </c>
      <c r="L22" s="98">
        <v>0</v>
      </c>
      <c r="M22" s="99">
        <f t="shared" si="2"/>
        <v>1</v>
      </c>
      <c r="N22" s="98">
        <v>0</v>
      </c>
    </row>
    <row r="23" spans="1:14" ht="12.75" customHeight="1">
      <c r="A23" s="16"/>
      <c r="B23" s="235" t="s">
        <v>18</v>
      </c>
      <c r="C23" s="235"/>
      <c r="D23" s="235"/>
      <c r="E23" s="235"/>
      <c r="F23" s="97">
        <f>SUM(F10:F22)</f>
        <v>1200</v>
      </c>
      <c r="G23" s="97">
        <f t="shared" ref="G23:N23" si="3">SUM(G10:G22)</f>
        <v>137</v>
      </c>
      <c r="H23" s="97">
        <f t="shared" si="3"/>
        <v>1337</v>
      </c>
      <c r="I23" s="97">
        <f t="shared" si="3"/>
        <v>47</v>
      </c>
      <c r="J23" s="97">
        <f t="shared" si="3"/>
        <v>1384</v>
      </c>
      <c r="K23" s="97">
        <f t="shared" si="3"/>
        <v>689</v>
      </c>
      <c r="L23" s="97">
        <f t="shared" si="3"/>
        <v>151</v>
      </c>
      <c r="M23" s="97">
        <f>SUM(M10:M22)</f>
        <v>840</v>
      </c>
      <c r="N23" s="97">
        <f t="shared" si="3"/>
        <v>171</v>
      </c>
    </row>
    <row r="24" spans="1:14">
      <c r="A24" s="16"/>
      <c r="B24" s="100"/>
      <c r="C24" s="100"/>
      <c r="D24" s="105"/>
      <c r="E24" s="104">
        <v>13</v>
      </c>
      <c r="F24" s="96">
        <v>1017</v>
      </c>
      <c r="G24" s="96">
        <v>0</v>
      </c>
      <c r="H24" s="97">
        <f t="shared" ref="H24:H36" si="4">F24+G24</f>
        <v>1017</v>
      </c>
      <c r="I24" s="96">
        <v>0</v>
      </c>
      <c r="J24" s="97">
        <f t="shared" ref="J24:J36" si="5">H24+I24</f>
        <v>1017</v>
      </c>
      <c r="K24" s="98">
        <v>572</v>
      </c>
      <c r="L24" s="98">
        <v>100</v>
      </c>
      <c r="M24" s="106">
        <f t="shared" ref="M24:M36" si="6">K24+L24</f>
        <v>672</v>
      </c>
      <c r="N24" s="98">
        <v>132</v>
      </c>
    </row>
    <row r="25" spans="1:14">
      <c r="A25" s="16"/>
      <c r="B25" s="100"/>
      <c r="C25" s="100" t="s">
        <v>0</v>
      </c>
      <c r="D25" s="105"/>
      <c r="E25" s="95">
        <v>12</v>
      </c>
      <c r="F25" s="96">
        <v>107</v>
      </c>
      <c r="G25" s="96">
        <v>0</v>
      </c>
      <c r="H25" s="97">
        <f t="shared" si="4"/>
        <v>107</v>
      </c>
      <c r="I25" s="96">
        <v>0</v>
      </c>
      <c r="J25" s="97">
        <f t="shared" si="5"/>
        <v>107</v>
      </c>
      <c r="K25" s="98">
        <v>2</v>
      </c>
      <c r="L25" s="98">
        <v>1</v>
      </c>
      <c r="M25" s="106">
        <f t="shared" si="6"/>
        <v>3</v>
      </c>
      <c r="N25" s="98">
        <v>1</v>
      </c>
    </row>
    <row r="26" spans="1:14">
      <c r="A26" s="16"/>
      <c r="B26" s="100" t="s">
        <v>7</v>
      </c>
      <c r="C26" s="104"/>
      <c r="D26" s="105"/>
      <c r="E26" s="95">
        <v>11</v>
      </c>
      <c r="F26" s="96">
        <v>176</v>
      </c>
      <c r="G26" s="96">
        <v>0</v>
      </c>
      <c r="H26" s="97">
        <f t="shared" si="4"/>
        <v>176</v>
      </c>
      <c r="I26" s="96">
        <v>0</v>
      </c>
      <c r="J26" s="97">
        <f t="shared" si="5"/>
        <v>176</v>
      </c>
      <c r="K26" s="98">
        <v>1</v>
      </c>
      <c r="L26" s="98">
        <v>0</v>
      </c>
      <c r="M26" s="106">
        <f t="shared" si="6"/>
        <v>1</v>
      </c>
      <c r="N26" s="98">
        <v>0</v>
      </c>
    </row>
    <row r="27" spans="1:14">
      <c r="A27" s="16"/>
      <c r="B27" s="100" t="s">
        <v>8</v>
      </c>
      <c r="C27" s="100"/>
      <c r="D27" s="105" t="s">
        <v>26</v>
      </c>
      <c r="E27" s="95">
        <v>10</v>
      </c>
      <c r="F27" s="96">
        <v>109</v>
      </c>
      <c r="G27" s="96">
        <v>0</v>
      </c>
      <c r="H27" s="97">
        <f t="shared" si="4"/>
        <v>109</v>
      </c>
      <c r="I27" s="96">
        <v>0</v>
      </c>
      <c r="J27" s="97">
        <f t="shared" si="5"/>
        <v>109</v>
      </c>
      <c r="K27" s="98">
        <v>5</v>
      </c>
      <c r="L27" s="98">
        <v>1</v>
      </c>
      <c r="M27" s="106">
        <f t="shared" si="6"/>
        <v>6</v>
      </c>
      <c r="N27" s="98">
        <v>1</v>
      </c>
    </row>
    <row r="28" spans="1:14">
      <c r="A28" s="16"/>
      <c r="B28" s="100" t="s">
        <v>0</v>
      </c>
      <c r="C28" s="100"/>
      <c r="D28" s="105" t="s">
        <v>8</v>
      </c>
      <c r="E28" s="95">
        <v>9</v>
      </c>
      <c r="F28" s="96">
        <v>76</v>
      </c>
      <c r="G28" s="96">
        <v>0</v>
      </c>
      <c r="H28" s="97">
        <f t="shared" si="4"/>
        <v>76</v>
      </c>
      <c r="I28" s="96">
        <v>0</v>
      </c>
      <c r="J28" s="97">
        <f t="shared" si="5"/>
        <v>76</v>
      </c>
      <c r="K28" s="98">
        <v>0</v>
      </c>
      <c r="L28" s="98">
        <v>1</v>
      </c>
      <c r="M28" s="106">
        <f t="shared" si="6"/>
        <v>1</v>
      </c>
      <c r="N28" s="98">
        <v>3</v>
      </c>
    </row>
    <row r="29" spans="1:14">
      <c r="A29" s="16"/>
      <c r="B29" s="100" t="s">
        <v>2</v>
      </c>
      <c r="C29" s="100" t="s">
        <v>5</v>
      </c>
      <c r="D29" s="105" t="s">
        <v>27</v>
      </c>
      <c r="E29" s="95">
        <v>8</v>
      </c>
      <c r="F29" s="96">
        <v>94</v>
      </c>
      <c r="G29" s="96">
        <v>0</v>
      </c>
      <c r="H29" s="97">
        <f t="shared" si="4"/>
        <v>94</v>
      </c>
      <c r="I29" s="96">
        <v>0</v>
      </c>
      <c r="J29" s="97">
        <f t="shared" si="5"/>
        <v>94</v>
      </c>
      <c r="K29" s="98">
        <v>3</v>
      </c>
      <c r="L29" s="98">
        <v>0</v>
      </c>
      <c r="M29" s="106">
        <f t="shared" si="6"/>
        <v>3</v>
      </c>
      <c r="N29" s="98">
        <v>0</v>
      </c>
    </row>
    <row r="30" spans="1:14">
      <c r="A30" s="16"/>
      <c r="B30" s="100" t="s">
        <v>4</v>
      </c>
      <c r="C30" s="100"/>
      <c r="D30" s="105" t="s">
        <v>4</v>
      </c>
      <c r="E30" s="95">
        <v>7</v>
      </c>
      <c r="F30" s="96">
        <v>44</v>
      </c>
      <c r="G30" s="96">
        <v>0</v>
      </c>
      <c r="H30" s="97">
        <f t="shared" si="4"/>
        <v>44</v>
      </c>
      <c r="I30" s="96">
        <v>0</v>
      </c>
      <c r="J30" s="97">
        <f t="shared" si="5"/>
        <v>44</v>
      </c>
      <c r="K30" s="98">
        <v>1</v>
      </c>
      <c r="L30" s="98">
        <v>0</v>
      </c>
      <c r="M30" s="106">
        <f t="shared" si="6"/>
        <v>1</v>
      </c>
      <c r="N30" s="98">
        <v>0</v>
      </c>
    </row>
    <row r="31" spans="1:14">
      <c r="A31" s="16"/>
      <c r="B31" s="100" t="s">
        <v>0</v>
      </c>
      <c r="C31" s="100"/>
      <c r="D31" s="105" t="s">
        <v>9</v>
      </c>
      <c r="E31" s="95">
        <v>6</v>
      </c>
      <c r="F31" s="96">
        <v>72</v>
      </c>
      <c r="G31" s="96">
        <v>0</v>
      </c>
      <c r="H31" s="97">
        <f t="shared" si="4"/>
        <v>72</v>
      </c>
      <c r="I31" s="96">
        <v>0</v>
      </c>
      <c r="J31" s="97">
        <f t="shared" si="5"/>
        <v>72</v>
      </c>
      <c r="K31" s="98">
        <v>0</v>
      </c>
      <c r="L31" s="98">
        <v>0</v>
      </c>
      <c r="M31" s="106">
        <f t="shared" si="6"/>
        <v>0</v>
      </c>
      <c r="N31" s="98">
        <v>0</v>
      </c>
    </row>
    <row r="32" spans="1:14">
      <c r="A32" s="16"/>
      <c r="B32" s="100" t="s">
        <v>9</v>
      </c>
      <c r="C32" s="92"/>
      <c r="D32" s="105"/>
      <c r="E32" s="95">
        <v>5</v>
      </c>
      <c r="F32" s="96">
        <v>65</v>
      </c>
      <c r="G32" s="96">
        <v>0</v>
      </c>
      <c r="H32" s="97">
        <f t="shared" si="4"/>
        <v>65</v>
      </c>
      <c r="I32" s="96">
        <v>0</v>
      </c>
      <c r="J32" s="97">
        <f t="shared" si="5"/>
        <v>65</v>
      </c>
      <c r="K32" s="98">
        <v>0</v>
      </c>
      <c r="L32" s="98">
        <v>1</v>
      </c>
      <c r="M32" s="106">
        <f t="shared" si="6"/>
        <v>1</v>
      </c>
      <c r="N32" s="98">
        <v>3</v>
      </c>
    </row>
    <row r="33" spans="1:14">
      <c r="A33" s="16"/>
      <c r="B33" s="100"/>
      <c r="C33" s="100"/>
      <c r="D33" s="105"/>
      <c r="E33" s="95">
        <v>4</v>
      </c>
      <c r="F33" s="96">
        <v>89</v>
      </c>
      <c r="G33" s="96">
        <v>0</v>
      </c>
      <c r="H33" s="97">
        <f t="shared" si="4"/>
        <v>89</v>
      </c>
      <c r="I33" s="96">
        <v>0</v>
      </c>
      <c r="J33" s="97">
        <f t="shared" si="5"/>
        <v>89</v>
      </c>
      <c r="K33" s="98">
        <v>0</v>
      </c>
      <c r="L33" s="98">
        <v>0</v>
      </c>
      <c r="M33" s="106">
        <f t="shared" si="6"/>
        <v>0</v>
      </c>
      <c r="N33" s="98">
        <v>0</v>
      </c>
    </row>
    <row r="34" spans="1:14">
      <c r="A34" s="16"/>
      <c r="B34" s="100"/>
      <c r="C34" s="100" t="s">
        <v>1</v>
      </c>
      <c r="D34" s="105"/>
      <c r="E34" s="95">
        <v>3</v>
      </c>
      <c r="F34" s="96">
        <v>0</v>
      </c>
      <c r="G34" s="96">
        <v>80</v>
      </c>
      <c r="H34" s="97">
        <f t="shared" si="4"/>
        <v>80</v>
      </c>
      <c r="I34" s="96">
        <v>0</v>
      </c>
      <c r="J34" s="97">
        <f t="shared" si="5"/>
        <v>80</v>
      </c>
      <c r="K34" s="98">
        <v>0</v>
      </c>
      <c r="L34" s="98">
        <v>0</v>
      </c>
      <c r="M34" s="106">
        <f t="shared" si="6"/>
        <v>0</v>
      </c>
      <c r="N34" s="98">
        <v>0</v>
      </c>
    </row>
    <row r="35" spans="1:14">
      <c r="A35" s="16"/>
      <c r="B35" s="100"/>
      <c r="C35" s="100"/>
      <c r="D35" s="105"/>
      <c r="E35" s="95">
        <v>2</v>
      </c>
      <c r="F35" s="96">
        <v>0</v>
      </c>
      <c r="G35" s="96">
        <v>14</v>
      </c>
      <c r="H35" s="97">
        <f t="shared" si="4"/>
        <v>14</v>
      </c>
      <c r="I35" s="96">
        <v>0</v>
      </c>
      <c r="J35" s="97">
        <f t="shared" si="5"/>
        <v>14</v>
      </c>
      <c r="K35" s="98">
        <v>0</v>
      </c>
      <c r="L35" s="98">
        <v>2</v>
      </c>
      <c r="M35" s="106">
        <f t="shared" si="6"/>
        <v>2</v>
      </c>
      <c r="N35" s="98">
        <v>2</v>
      </c>
    </row>
    <row r="36" spans="1:14">
      <c r="A36" s="16"/>
      <c r="B36" s="104"/>
      <c r="C36" s="104"/>
      <c r="D36" s="105"/>
      <c r="E36" s="92">
        <v>1</v>
      </c>
      <c r="F36" s="96">
        <v>0</v>
      </c>
      <c r="G36" s="96">
        <v>94</v>
      </c>
      <c r="H36" s="97">
        <f t="shared" si="4"/>
        <v>94</v>
      </c>
      <c r="I36" s="96">
        <v>78</v>
      </c>
      <c r="J36" s="97">
        <f t="shared" si="5"/>
        <v>172</v>
      </c>
      <c r="K36" s="98">
        <v>0</v>
      </c>
      <c r="L36" s="98">
        <v>0</v>
      </c>
      <c r="M36" s="106">
        <f t="shared" si="6"/>
        <v>0</v>
      </c>
      <c r="N36" s="98">
        <v>0</v>
      </c>
    </row>
    <row r="37" spans="1:14" ht="12.75" customHeight="1">
      <c r="A37" s="16"/>
      <c r="B37" s="236" t="s">
        <v>19</v>
      </c>
      <c r="C37" s="236"/>
      <c r="D37" s="236"/>
      <c r="E37" s="236"/>
      <c r="F37" s="107">
        <f>SUM(F24:F36)</f>
        <v>1849</v>
      </c>
      <c r="G37" s="107">
        <f t="shared" ref="G37:N37" si="7">SUM(G24:G36)</f>
        <v>188</v>
      </c>
      <c r="H37" s="107">
        <f t="shared" si="7"/>
        <v>2037</v>
      </c>
      <c r="I37" s="107">
        <f t="shared" si="7"/>
        <v>78</v>
      </c>
      <c r="J37" s="107">
        <f t="shared" si="7"/>
        <v>2115</v>
      </c>
      <c r="K37" s="107">
        <f t="shared" si="7"/>
        <v>584</v>
      </c>
      <c r="L37" s="107">
        <f t="shared" si="7"/>
        <v>106</v>
      </c>
      <c r="M37" s="107">
        <f t="shared" si="7"/>
        <v>690</v>
      </c>
      <c r="N37" s="107">
        <f t="shared" si="7"/>
        <v>142</v>
      </c>
    </row>
    <row r="38" spans="1:14">
      <c r="A38" s="16"/>
      <c r="B38" s="92"/>
      <c r="C38" s="92"/>
      <c r="D38" s="108"/>
      <c r="E38" s="95">
        <v>13</v>
      </c>
      <c r="F38" s="96">
        <v>17</v>
      </c>
      <c r="G38" s="96">
        <v>0</v>
      </c>
      <c r="H38" s="97">
        <f t="shared" ref="H38:H50" si="8">F38+G38</f>
        <v>17</v>
      </c>
      <c r="I38" s="96">
        <v>0</v>
      </c>
      <c r="J38" s="97">
        <f t="shared" ref="J38:J50" si="9">H38+I38</f>
        <v>17</v>
      </c>
      <c r="K38" s="98">
        <v>0</v>
      </c>
      <c r="L38" s="98">
        <v>0</v>
      </c>
      <c r="M38" s="106">
        <f t="shared" ref="M38:M50" si="10">K38+L38</f>
        <v>0</v>
      </c>
      <c r="N38" s="98">
        <v>0</v>
      </c>
    </row>
    <row r="39" spans="1:14">
      <c r="A39" s="16"/>
      <c r="B39" s="100" t="s">
        <v>1</v>
      </c>
      <c r="C39" s="100" t="s">
        <v>0</v>
      </c>
      <c r="D39" s="105" t="s">
        <v>21</v>
      </c>
      <c r="E39" s="95">
        <v>12</v>
      </c>
      <c r="F39" s="96">
        <v>0</v>
      </c>
      <c r="G39" s="96">
        <v>0</v>
      </c>
      <c r="H39" s="97">
        <f t="shared" si="8"/>
        <v>0</v>
      </c>
      <c r="I39" s="96">
        <v>0</v>
      </c>
      <c r="J39" s="97">
        <f t="shared" si="9"/>
        <v>0</v>
      </c>
      <c r="K39" s="98">
        <v>0</v>
      </c>
      <c r="L39" s="98">
        <v>0</v>
      </c>
      <c r="M39" s="106">
        <f t="shared" si="10"/>
        <v>0</v>
      </c>
      <c r="N39" s="98">
        <v>0</v>
      </c>
    </row>
    <row r="40" spans="1:14">
      <c r="A40" s="16"/>
      <c r="B40" s="100" t="s">
        <v>10</v>
      </c>
      <c r="C40" s="100"/>
      <c r="D40" s="105" t="s">
        <v>10</v>
      </c>
      <c r="E40" s="95">
        <v>11</v>
      </c>
      <c r="F40" s="96">
        <v>1</v>
      </c>
      <c r="G40" s="96">
        <v>0</v>
      </c>
      <c r="H40" s="97">
        <f t="shared" si="8"/>
        <v>1</v>
      </c>
      <c r="I40" s="96">
        <v>0</v>
      </c>
      <c r="J40" s="97">
        <f t="shared" si="9"/>
        <v>1</v>
      </c>
      <c r="K40" s="98">
        <v>0</v>
      </c>
      <c r="L40" s="98">
        <v>0</v>
      </c>
      <c r="M40" s="106">
        <f t="shared" si="10"/>
        <v>0</v>
      </c>
      <c r="N40" s="98">
        <v>0</v>
      </c>
    </row>
    <row r="41" spans="1:14">
      <c r="A41" s="16"/>
      <c r="B41" s="100" t="s">
        <v>11</v>
      </c>
      <c r="C41" s="92"/>
      <c r="D41" s="105" t="s">
        <v>2</v>
      </c>
      <c r="E41" s="95">
        <v>10</v>
      </c>
      <c r="F41" s="96">
        <v>0</v>
      </c>
      <c r="G41" s="96">
        <v>0</v>
      </c>
      <c r="H41" s="97">
        <f t="shared" si="8"/>
        <v>0</v>
      </c>
      <c r="I41" s="96">
        <v>0</v>
      </c>
      <c r="J41" s="97">
        <f t="shared" si="9"/>
        <v>0</v>
      </c>
      <c r="K41" s="98">
        <v>0</v>
      </c>
      <c r="L41" s="98">
        <v>0</v>
      </c>
      <c r="M41" s="106">
        <f t="shared" si="10"/>
        <v>0</v>
      </c>
      <c r="N41" s="98">
        <v>0</v>
      </c>
    </row>
    <row r="42" spans="1:14">
      <c r="A42" s="16"/>
      <c r="B42" s="100" t="s">
        <v>4</v>
      </c>
      <c r="C42" s="100"/>
      <c r="D42" s="105" t="s">
        <v>27</v>
      </c>
      <c r="E42" s="95">
        <v>9</v>
      </c>
      <c r="F42" s="96">
        <v>1</v>
      </c>
      <c r="G42" s="96">
        <v>0</v>
      </c>
      <c r="H42" s="97">
        <f t="shared" si="8"/>
        <v>1</v>
      </c>
      <c r="I42" s="96">
        <v>0</v>
      </c>
      <c r="J42" s="97">
        <f t="shared" si="9"/>
        <v>1</v>
      </c>
      <c r="K42" s="98">
        <v>0</v>
      </c>
      <c r="L42" s="98">
        <v>0</v>
      </c>
      <c r="M42" s="106">
        <f t="shared" si="10"/>
        <v>0</v>
      </c>
      <c r="N42" s="98">
        <v>0</v>
      </c>
    </row>
    <row r="43" spans="1:14">
      <c r="A43" s="16"/>
      <c r="B43" s="100" t="s">
        <v>3</v>
      </c>
      <c r="C43" s="100" t="s">
        <v>5</v>
      </c>
      <c r="D43" s="105" t="s">
        <v>1</v>
      </c>
      <c r="E43" s="95">
        <v>8</v>
      </c>
      <c r="F43" s="96">
        <v>0</v>
      </c>
      <c r="G43" s="96">
        <v>0</v>
      </c>
      <c r="H43" s="97">
        <f t="shared" si="8"/>
        <v>0</v>
      </c>
      <c r="I43" s="96">
        <v>0</v>
      </c>
      <c r="J43" s="97">
        <f t="shared" si="9"/>
        <v>0</v>
      </c>
      <c r="K43" s="98">
        <v>0</v>
      </c>
      <c r="L43" s="98">
        <v>0</v>
      </c>
      <c r="M43" s="106">
        <f t="shared" si="10"/>
        <v>0</v>
      </c>
      <c r="N43" s="98">
        <v>0</v>
      </c>
    </row>
    <row r="44" spans="1:14">
      <c r="A44" s="16"/>
      <c r="B44" s="100" t="s">
        <v>4</v>
      </c>
      <c r="C44" s="100"/>
      <c r="D44" s="105" t="s">
        <v>26</v>
      </c>
      <c r="E44" s="95">
        <v>7</v>
      </c>
      <c r="F44" s="96">
        <v>0</v>
      </c>
      <c r="G44" s="96">
        <v>0</v>
      </c>
      <c r="H44" s="97">
        <f t="shared" si="8"/>
        <v>0</v>
      </c>
      <c r="I44" s="96">
        <v>0</v>
      </c>
      <c r="J44" s="97">
        <f t="shared" si="9"/>
        <v>0</v>
      </c>
      <c r="K44" s="98">
        <v>0</v>
      </c>
      <c r="L44" s="98">
        <v>0</v>
      </c>
      <c r="M44" s="106">
        <f t="shared" si="10"/>
        <v>0</v>
      </c>
      <c r="N44" s="98">
        <v>0</v>
      </c>
    </row>
    <row r="45" spans="1:14">
      <c r="A45" s="16"/>
      <c r="B45" s="100" t="s">
        <v>1</v>
      </c>
      <c r="C45" s="100"/>
      <c r="D45" s="105" t="s">
        <v>22</v>
      </c>
      <c r="E45" s="95">
        <v>6</v>
      </c>
      <c r="F45" s="96">
        <v>0</v>
      </c>
      <c r="G45" s="96">
        <v>0</v>
      </c>
      <c r="H45" s="97">
        <f t="shared" si="8"/>
        <v>0</v>
      </c>
      <c r="I45" s="96">
        <v>0</v>
      </c>
      <c r="J45" s="97">
        <f t="shared" si="9"/>
        <v>0</v>
      </c>
      <c r="K45" s="98">
        <v>0</v>
      </c>
      <c r="L45" s="98">
        <v>0</v>
      </c>
      <c r="M45" s="106">
        <f t="shared" si="10"/>
        <v>0</v>
      </c>
      <c r="N45" s="98">
        <v>0</v>
      </c>
    </row>
    <row r="46" spans="1:14">
      <c r="A46" s="16"/>
      <c r="B46" s="100" t="s">
        <v>12</v>
      </c>
      <c r="C46" s="92"/>
      <c r="D46" s="105" t="s">
        <v>2</v>
      </c>
      <c r="E46" s="95">
        <v>5</v>
      </c>
      <c r="F46" s="96">
        <v>0</v>
      </c>
      <c r="G46" s="96">
        <v>0</v>
      </c>
      <c r="H46" s="97">
        <f t="shared" si="8"/>
        <v>0</v>
      </c>
      <c r="I46" s="96">
        <v>0</v>
      </c>
      <c r="J46" s="97">
        <f t="shared" si="9"/>
        <v>0</v>
      </c>
      <c r="K46" s="98">
        <v>0</v>
      </c>
      <c r="L46" s="98">
        <v>0</v>
      </c>
      <c r="M46" s="106">
        <f t="shared" si="10"/>
        <v>0</v>
      </c>
      <c r="N46" s="98">
        <v>0</v>
      </c>
    </row>
    <row r="47" spans="1:14">
      <c r="A47" s="16"/>
      <c r="B47" s="100"/>
      <c r="C47" s="100"/>
      <c r="D47" s="105" t="s">
        <v>7</v>
      </c>
      <c r="E47" s="95">
        <v>4</v>
      </c>
      <c r="F47" s="96">
        <v>0</v>
      </c>
      <c r="G47" s="96">
        <v>0</v>
      </c>
      <c r="H47" s="97">
        <f t="shared" si="8"/>
        <v>0</v>
      </c>
      <c r="I47" s="96">
        <v>0</v>
      </c>
      <c r="J47" s="97">
        <f t="shared" si="9"/>
        <v>0</v>
      </c>
      <c r="K47" s="98">
        <v>0</v>
      </c>
      <c r="L47" s="98">
        <v>0</v>
      </c>
      <c r="M47" s="106">
        <f t="shared" si="10"/>
        <v>0</v>
      </c>
      <c r="N47" s="98">
        <v>0</v>
      </c>
    </row>
    <row r="48" spans="1:14">
      <c r="A48" s="16"/>
      <c r="B48" s="100"/>
      <c r="C48" s="100" t="s">
        <v>1</v>
      </c>
      <c r="D48" s="105" t="s">
        <v>1</v>
      </c>
      <c r="E48" s="95">
        <v>3</v>
      </c>
      <c r="F48" s="96">
        <v>0</v>
      </c>
      <c r="G48" s="96">
        <v>0</v>
      </c>
      <c r="H48" s="97">
        <f t="shared" si="8"/>
        <v>0</v>
      </c>
      <c r="I48" s="96">
        <v>0</v>
      </c>
      <c r="J48" s="97">
        <f t="shared" si="9"/>
        <v>0</v>
      </c>
      <c r="K48" s="98">
        <v>0</v>
      </c>
      <c r="L48" s="98">
        <v>0</v>
      </c>
      <c r="M48" s="106">
        <f t="shared" si="10"/>
        <v>0</v>
      </c>
      <c r="N48" s="98">
        <v>0</v>
      </c>
    </row>
    <row r="49" spans="1:14">
      <c r="A49" s="16"/>
      <c r="B49" s="100"/>
      <c r="C49" s="100"/>
      <c r="D49" s="105" t="s">
        <v>3</v>
      </c>
      <c r="E49" s="95">
        <v>2</v>
      </c>
      <c r="F49" s="96">
        <v>0</v>
      </c>
      <c r="G49" s="96">
        <v>0</v>
      </c>
      <c r="H49" s="97">
        <f t="shared" si="8"/>
        <v>0</v>
      </c>
      <c r="I49" s="96">
        <v>0</v>
      </c>
      <c r="J49" s="97">
        <f t="shared" si="9"/>
        <v>0</v>
      </c>
      <c r="K49" s="98">
        <v>0</v>
      </c>
      <c r="L49" s="98">
        <v>0</v>
      </c>
      <c r="M49" s="106">
        <f t="shared" si="10"/>
        <v>0</v>
      </c>
      <c r="N49" s="98">
        <v>0</v>
      </c>
    </row>
    <row r="50" spans="1:14">
      <c r="A50" s="16"/>
      <c r="B50" s="104"/>
      <c r="C50" s="105"/>
      <c r="D50" s="104"/>
      <c r="E50" s="92">
        <v>1</v>
      </c>
      <c r="F50" s="96">
        <v>0</v>
      </c>
      <c r="G50" s="96">
        <v>0</v>
      </c>
      <c r="H50" s="109">
        <f t="shared" si="8"/>
        <v>0</v>
      </c>
      <c r="I50" s="110">
        <v>22</v>
      </c>
      <c r="J50" s="109">
        <f t="shared" si="9"/>
        <v>22</v>
      </c>
      <c r="K50" s="111">
        <v>0</v>
      </c>
      <c r="L50" s="111">
        <v>0</v>
      </c>
      <c r="M50" s="112">
        <f t="shared" si="10"/>
        <v>0</v>
      </c>
      <c r="N50" s="111">
        <v>0</v>
      </c>
    </row>
    <row r="51" spans="1:14" ht="12.75" customHeight="1">
      <c r="A51" s="61"/>
      <c r="B51" s="235" t="s">
        <v>20</v>
      </c>
      <c r="C51" s="235"/>
      <c r="D51" s="235"/>
      <c r="E51" s="235"/>
      <c r="F51" s="97">
        <f>SUM(F38:F50)</f>
        <v>19</v>
      </c>
      <c r="G51" s="97">
        <f t="shared" ref="G51:M51" si="11">SUM(G38:G50)</f>
        <v>0</v>
      </c>
      <c r="H51" s="97">
        <f t="shared" si="11"/>
        <v>19</v>
      </c>
      <c r="I51" s="97">
        <f t="shared" si="11"/>
        <v>22</v>
      </c>
      <c r="J51" s="97">
        <f t="shared" si="11"/>
        <v>41</v>
      </c>
      <c r="K51" s="97">
        <f t="shared" si="11"/>
        <v>0</v>
      </c>
      <c r="L51" s="97">
        <f t="shared" si="11"/>
        <v>0</v>
      </c>
      <c r="M51" s="97">
        <f t="shared" si="11"/>
        <v>0</v>
      </c>
      <c r="N51" s="97">
        <f>SUM(N38:N50)</f>
        <v>0</v>
      </c>
    </row>
    <row r="52" spans="1:14">
      <c r="A52" s="61"/>
      <c r="B52" s="235" t="s">
        <v>37</v>
      </c>
      <c r="C52" s="235"/>
      <c r="D52" s="235"/>
      <c r="E52" s="235"/>
      <c r="F52" s="96"/>
      <c r="G52" s="96"/>
      <c r="H52" s="96"/>
      <c r="I52" s="96"/>
      <c r="J52" s="96"/>
      <c r="K52" s="96"/>
      <c r="L52" s="96"/>
      <c r="M52" s="96"/>
      <c r="N52" s="96"/>
    </row>
    <row r="53" spans="1:14" ht="12.75" customHeight="1">
      <c r="A53" s="61"/>
      <c r="B53" s="232" t="s">
        <v>40</v>
      </c>
      <c r="C53" s="232"/>
      <c r="D53" s="232"/>
      <c r="E53" s="232"/>
      <c r="F53" s="113">
        <f t="shared" ref="F53:N53" si="12">+F23+F37+F51+F52</f>
        <v>3068</v>
      </c>
      <c r="G53" s="113">
        <f t="shared" si="12"/>
        <v>325</v>
      </c>
      <c r="H53" s="113">
        <f t="shared" si="12"/>
        <v>3393</v>
      </c>
      <c r="I53" s="113">
        <f t="shared" si="12"/>
        <v>147</v>
      </c>
      <c r="J53" s="113">
        <f t="shared" si="12"/>
        <v>3540</v>
      </c>
      <c r="K53" s="113">
        <f t="shared" si="12"/>
        <v>1273</v>
      </c>
      <c r="L53" s="113">
        <f t="shared" si="12"/>
        <v>257</v>
      </c>
      <c r="M53" s="113">
        <f t="shared" si="12"/>
        <v>1530</v>
      </c>
      <c r="N53" s="113">
        <f t="shared" si="12"/>
        <v>313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N52" sqref="F52:N5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2.75" customHeight="1">
      <c r="A2" s="61"/>
      <c r="B2" s="87" t="s">
        <v>34</v>
      </c>
      <c r="C2" s="88"/>
      <c r="D2" s="242" t="s">
        <v>54</v>
      </c>
      <c r="E2" s="242"/>
      <c r="F2" s="242"/>
      <c r="G2" s="242"/>
      <c r="H2" s="242"/>
      <c r="I2" s="242"/>
      <c r="J2" s="242"/>
      <c r="K2" s="88"/>
      <c r="L2" s="88"/>
      <c r="M2" s="88"/>
      <c r="N2" s="88"/>
    </row>
    <row r="3" spans="1:14">
      <c r="A3" s="61"/>
      <c r="B3" s="87" t="s">
        <v>33</v>
      </c>
      <c r="C3" s="88"/>
      <c r="D3" s="242"/>
      <c r="E3" s="242"/>
      <c r="F3" s="242"/>
      <c r="G3" s="242"/>
      <c r="H3" s="242"/>
      <c r="I3" s="242"/>
      <c r="J3" s="242"/>
      <c r="K3" s="88"/>
      <c r="L3" s="88"/>
      <c r="M3" s="88"/>
      <c r="N3" s="88"/>
    </row>
    <row r="4" spans="1:14">
      <c r="A4" s="61"/>
      <c r="B4" s="238" t="s">
        <v>36</v>
      </c>
      <c r="C4" s="238"/>
      <c r="D4" s="238"/>
      <c r="E4" s="238"/>
      <c r="F4" s="207">
        <v>42978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233" t="s">
        <v>53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246" t="s">
        <v>41</v>
      </c>
      <c r="C7" s="247"/>
      <c r="D7" s="247"/>
      <c r="E7" s="248"/>
      <c r="F7" s="255" t="s">
        <v>35</v>
      </c>
      <c r="G7" s="256"/>
      <c r="H7" s="256"/>
      <c r="I7" s="256"/>
      <c r="J7" s="257"/>
      <c r="K7" s="255" t="s">
        <v>28</v>
      </c>
      <c r="L7" s="256"/>
      <c r="M7" s="256"/>
      <c r="N7" s="257"/>
    </row>
    <row r="8" spans="1:14" ht="12.75" customHeight="1">
      <c r="A8" s="61"/>
      <c r="B8" s="249"/>
      <c r="C8" s="250"/>
      <c r="D8" s="250"/>
      <c r="E8" s="251"/>
      <c r="F8" s="255" t="s">
        <v>13</v>
      </c>
      <c r="G8" s="256"/>
      <c r="H8" s="257"/>
      <c r="I8" s="258" t="s">
        <v>14</v>
      </c>
      <c r="J8" s="258" t="s">
        <v>15</v>
      </c>
      <c r="K8" s="258" t="s">
        <v>30</v>
      </c>
      <c r="L8" s="258" t="s">
        <v>31</v>
      </c>
      <c r="M8" s="258" t="s">
        <v>15</v>
      </c>
      <c r="N8" s="258" t="s">
        <v>29</v>
      </c>
    </row>
    <row r="9" spans="1:14" ht="24">
      <c r="A9" s="61"/>
      <c r="B9" s="252"/>
      <c r="C9" s="253"/>
      <c r="D9" s="253"/>
      <c r="E9" s="254"/>
      <c r="F9" s="114" t="s">
        <v>16</v>
      </c>
      <c r="G9" s="114" t="s">
        <v>17</v>
      </c>
      <c r="H9" s="114" t="s">
        <v>23</v>
      </c>
      <c r="I9" s="259"/>
      <c r="J9" s="259"/>
      <c r="K9" s="259"/>
      <c r="L9" s="259"/>
      <c r="M9" s="259"/>
      <c r="N9" s="259"/>
    </row>
    <row r="10" spans="1:14">
      <c r="A10" s="16"/>
      <c r="B10" s="115"/>
      <c r="C10" s="125"/>
      <c r="D10" s="116"/>
      <c r="E10" s="117">
        <v>13</v>
      </c>
      <c r="F10" s="126">
        <v>319</v>
      </c>
      <c r="G10" s="126">
        <v>1</v>
      </c>
      <c r="H10" s="97">
        <f t="shared" ref="H10:H22" si="0">F10+G10</f>
        <v>320</v>
      </c>
      <c r="I10" s="126">
        <v>0</v>
      </c>
      <c r="J10" s="97">
        <f t="shared" ref="J10:J22" si="1">H10+I10</f>
        <v>320</v>
      </c>
      <c r="K10" s="126">
        <v>290</v>
      </c>
      <c r="L10" s="126">
        <v>79</v>
      </c>
      <c r="M10" s="106">
        <f t="shared" ref="M10:M22" si="2">K10+L10</f>
        <v>369</v>
      </c>
      <c r="N10" s="126">
        <v>109</v>
      </c>
    </row>
    <row r="11" spans="1:14" ht="12.75" customHeight="1">
      <c r="A11" s="16"/>
      <c r="B11" s="118" t="s">
        <v>1</v>
      </c>
      <c r="C11" s="119" t="s">
        <v>0</v>
      </c>
      <c r="D11" s="116"/>
      <c r="E11" s="117">
        <v>12</v>
      </c>
      <c r="F11" s="126">
        <v>62</v>
      </c>
      <c r="G11" s="126">
        <v>1</v>
      </c>
      <c r="H11" s="97">
        <f t="shared" si="0"/>
        <v>63</v>
      </c>
      <c r="I11" s="126">
        <v>0</v>
      </c>
      <c r="J11" s="97">
        <f t="shared" si="1"/>
        <v>63</v>
      </c>
      <c r="K11" s="126">
        <v>8</v>
      </c>
      <c r="L11" s="126">
        <v>7</v>
      </c>
      <c r="M11" s="106">
        <f t="shared" si="2"/>
        <v>15</v>
      </c>
      <c r="N11" s="126">
        <v>8</v>
      </c>
    </row>
    <row r="12" spans="1:14" ht="12.75" customHeight="1">
      <c r="A12" s="16"/>
      <c r="B12" s="118" t="s">
        <v>2</v>
      </c>
      <c r="C12" s="120"/>
      <c r="D12" s="121" t="s">
        <v>6</v>
      </c>
      <c r="E12" s="117">
        <v>11</v>
      </c>
      <c r="F12" s="126">
        <v>19</v>
      </c>
      <c r="G12" s="126">
        <v>0</v>
      </c>
      <c r="H12" s="97">
        <f t="shared" si="0"/>
        <v>19</v>
      </c>
      <c r="I12" s="126">
        <v>0</v>
      </c>
      <c r="J12" s="97">
        <f t="shared" si="1"/>
        <v>19</v>
      </c>
      <c r="K12" s="126">
        <v>0</v>
      </c>
      <c r="L12" s="126">
        <v>4</v>
      </c>
      <c r="M12" s="106">
        <f t="shared" si="2"/>
        <v>4</v>
      </c>
      <c r="N12" s="126">
        <v>4</v>
      </c>
    </row>
    <row r="13" spans="1:14">
      <c r="A13" s="16"/>
      <c r="B13" s="118" t="s">
        <v>1</v>
      </c>
      <c r="C13" s="119"/>
      <c r="D13" s="121" t="s">
        <v>10</v>
      </c>
      <c r="E13" s="117">
        <v>10</v>
      </c>
      <c r="F13" s="126">
        <v>11</v>
      </c>
      <c r="G13" s="126">
        <v>0</v>
      </c>
      <c r="H13" s="97">
        <f t="shared" si="0"/>
        <v>11</v>
      </c>
      <c r="I13" s="126">
        <v>0</v>
      </c>
      <c r="J13" s="97">
        <f t="shared" si="1"/>
        <v>11</v>
      </c>
      <c r="K13" s="126">
        <v>1</v>
      </c>
      <c r="L13" s="126">
        <v>1</v>
      </c>
      <c r="M13" s="106">
        <f t="shared" si="2"/>
        <v>2</v>
      </c>
      <c r="N13" s="126">
        <v>1</v>
      </c>
    </row>
    <row r="14" spans="1:14" ht="12.75" customHeight="1">
      <c r="A14" s="16"/>
      <c r="B14" s="118" t="s">
        <v>3</v>
      </c>
      <c r="C14" s="119"/>
      <c r="D14" s="121" t="s">
        <v>25</v>
      </c>
      <c r="E14" s="117">
        <v>9</v>
      </c>
      <c r="F14" s="126">
        <v>40</v>
      </c>
      <c r="G14" s="126">
        <v>2</v>
      </c>
      <c r="H14" s="97">
        <f t="shared" si="0"/>
        <v>42</v>
      </c>
      <c r="I14" s="126">
        <v>0</v>
      </c>
      <c r="J14" s="97">
        <f t="shared" si="1"/>
        <v>42</v>
      </c>
      <c r="K14" s="126">
        <v>0</v>
      </c>
      <c r="L14" s="126">
        <v>0</v>
      </c>
      <c r="M14" s="106">
        <f t="shared" si="2"/>
        <v>0</v>
      </c>
      <c r="N14" s="126">
        <v>0</v>
      </c>
    </row>
    <row r="15" spans="1:14">
      <c r="A15" s="16"/>
      <c r="B15" s="118" t="s">
        <v>4</v>
      </c>
      <c r="C15" s="119" t="s">
        <v>5</v>
      </c>
      <c r="D15" s="121" t="s">
        <v>22</v>
      </c>
      <c r="E15" s="117">
        <v>8</v>
      </c>
      <c r="F15" s="126">
        <v>141</v>
      </c>
      <c r="G15" s="126">
        <v>3</v>
      </c>
      <c r="H15" s="97">
        <f t="shared" si="0"/>
        <v>144</v>
      </c>
      <c r="I15" s="126">
        <v>0</v>
      </c>
      <c r="J15" s="97">
        <f t="shared" si="1"/>
        <v>144</v>
      </c>
      <c r="K15" s="126">
        <v>0</v>
      </c>
      <c r="L15" s="126">
        <v>0</v>
      </c>
      <c r="M15" s="106">
        <f t="shared" si="2"/>
        <v>0</v>
      </c>
      <c r="N15" s="126">
        <v>0</v>
      </c>
    </row>
    <row r="16" spans="1:14">
      <c r="A16" s="16"/>
      <c r="B16" s="118" t="s">
        <v>6</v>
      </c>
      <c r="C16" s="119"/>
      <c r="D16" s="121" t="s">
        <v>12</v>
      </c>
      <c r="E16" s="117">
        <v>7</v>
      </c>
      <c r="F16" s="126">
        <v>78</v>
      </c>
      <c r="G16" s="126">
        <v>6</v>
      </c>
      <c r="H16" s="97">
        <f t="shared" si="0"/>
        <v>84</v>
      </c>
      <c r="I16" s="126">
        <v>0</v>
      </c>
      <c r="J16" s="97">
        <f t="shared" si="1"/>
        <v>84</v>
      </c>
      <c r="K16" s="126">
        <v>0</v>
      </c>
      <c r="L16" s="126">
        <v>0</v>
      </c>
      <c r="M16" s="106">
        <f t="shared" si="2"/>
        <v>0</v>
      </c>
      <c r="N16" s="126">
        <v>0</v>
      </c>
    </row>
    <row r="17" spans="1:14">
      <c r="A17" s="16"/>
      <c r="B17" s="118" t="s">
        <v>7</v>
      </c>
      <c r="C17" s="120"/>
      <c r="D17" s="121" t="s">
        <v>4</v>
      </c>
      <c r="E17" s="117">
        <v>6</v>
      </c>
      <c r="F17" s="126">
        <v>47</v>
      </c>
      <c r="G17" s="126">
        <v>12</v>
      </c>
      <c r="H17" s="97">
        <f t="shared" si="0"/>
        <v>59</v>
      </c>
      <c r="I17" s="126">
        <v>0</v>
      </c>
      <c r="J17" s="97">
        <f t="shared" si="1"/>
        <v>59</v>
      </c>
      <c r="K17" s="126">
        <v>2</v>
      </c>
      <c r="L17" s="126">
        <v>1</v>
      </c>
      <c r="M17" s="106">
        <f t="shared" si="2"/>
        <v>3</v>
      </c>
      <c r="N17" s="126">
        <v>1</v>
      </c>
    </row>
    <row r="18" spans="1:14">
      <c r="A18" s="16"/>
      <c r="B18" s="118" t="s">
        <v>1</v>
      </c>
      <c r="C18" s="119"/>
      <c r="D18" s="121" t="s">
        <v>9</v>
      </c>
      <c r="E18" s="117">
        <v>5</v>
      </c>
      <c r="F18" s="126">
        <v>34</v>
      </c>
      <c r="G18" s="126">
        <v>17</v>
      </c>
      <c r="H18" s="97">
        <f t="shared" si="0"/>
        <v>51</v>
      </c>
      <c r="I18" s="126">
        <v>0</v>
      </c>
      <c r="J18" s="97">
        <f t="shared" si="1"/>
        <v>51</v>
      </c>
      <c r="K18" s="126">
        <v>0</v>
      </c>
      <c r="L18" s="126">
        <v>2</v>
      </c>
      <c r="M18" s="106">
        <f t="shared" si="2"/>
        <v>2</v>
      </c>
      <c r="N18" s="126">
        <v>4</v>
      </c>
    </row>
    <row r="19" spans="1:14">
      <c r="A19" s="16"/>
      <c r="B19" s="118"/>
      <c r="C19" s="119"/>
      <c r="D19" s="121" t="s">
        <v>12</v>
      </c>
      <c r="E19" s="117">
        <v>4</v>
      </c>
      <c r="F19" s="126">
        <v>17</v>
      </c>
      <c r="G19" s="126">
        <v>8</v>
      </c>
      <c r="H19" s="97">
        <f t="shared" si="0"/>
        <v>25</v>
      </c>
      <c r="I19" s="126">
        <v>0</v>
      </c>
      <c r="J19" s="97">
        <f t="shared" si="1"/>
        <v>25</v>
      </c>
      <c r="K19" s="126">
        <v>1</v>
      </c>
      <c r="L19" s="126">
        <v>5</v>
      </c>
      <c r="M19" s="106">
        <f t="shared" si="2"/>
        <v>6</v>
      </c>
      <c r="N19" s="126">
        <v>6</v>
      </c>
    </row>
    <row r="20" spans="1:14">
      <c r="A20" s="16"/>
      <c r="B20" s="118"/>
      <c r="C20" s="119" t="s">
        <v>1</v>
      </c>
      <c r="D20" s="116"/>
      <c r="E20" s="117">
        <v>3</v>
      </c>
      <c r="F20" s="126">
        <v>1</v>
      </c>
      <c r="G20" s="126">
        <v>16</v>
      </c>
      <c r="H20" s="97">
        <f t="shared" si="0"/>
        <v>17</v>
      </c>
      <c r="I20" s="126">
        <v>0</v>
      </c>
      <c r="J20" s="97">
        <f t="shared" si="1"/>
        <v>17</v>
      </c>
      <c r="K20" s="126">
        <v>0</v>
      </c>
      <c r="L20" s="126">
        <v>0</v>
      </c>
      <c r="M20" s="106">
        <f t="shared" si="2"/>
        <v>0</v>
      </c>
      <c r="N20" s="126">
        <v>0</v>
      </c>
    </row>
    <row r="21" spans="1:14">
      <c r="A21" s="16"/>
      <c r="B21" s="118"/>
      <c r="C21" s="119"/>
      <c r="D21" s="116"/>
      <c r="E21" s="117">
        <v>2</v>
      </c>
      <c r="F21" s="126">
        <v>1</v>
      </c>
      <c r="G21" s="126">
        <v>6</v>
      </c>
      <c r="H21" s="97">
        <f t="shared" si="0"/>
        <v>7</v>
      </c>
      <c r="I21" s="126">
        <v>0</v>
      </c>
      <c r="J21" s="97">
        <f t="shared" si="1"/>
        <v>7</v>
      </c>
      <c r="K21" s="126">
        <v>0</v>
      </c>
      <c r="L21" s="126">
        <v>1</v>
      </c>
      <c r="M21" s="106">
        <f t="shared" si="2"/>
        <v>1</v>
      </c>
      <c r="N21" s="126">
        <v>1</v>
      </c>
    </row>
    <row r="22" spans="1:14">
      <c r="A22" s="16"/>
      <c r="B22" s="122"/>
      <c r="C22" s="120"/>
      <c r="D22" s="116"/>
      <c r="E22" s="115">
        <v>1</v>
      </c>
      <c r="F22" s="126">
        <v>0</v>
      </c>
      <c r="G22" s="126">
        <v>18</v>
      </c>
      <c r="H22" s="97">
        <f t="shared" si="0"/>
        <v>18</v>
      </c>
      <c r="I22" s="126">
        <v>0</v>
      </c>
      <c r="J22" s="97">
        <f t="shared" si="1"/>
        <v>18</v>
      </c>
      <c r="K22" s="126">
        <v>0</v>
      </c>
      <c r="L22" s="126">
        <v>2</v>
      </c>
      <c r="M22" s="106">
        <f t="shared" si="2"/>
        <v>2</v>
      </c>
      <c r="N22" s="126">
        <v>3</v>
      </c>
    </row>
    <row r="23" spans="1:14" ht="12.75" customHeight="1">
      <c r="A23" s="16"/>
      <c r="B23" s="239" t="s">
        <v>18</v>
      </c>
      <c r="C23" s="240"/>
      <c r="D23" s="240"/>
      <c r="E23" s="241"/>
      <c r="F23" s="97">
        <f t="shared" ref="F23:N23" si="3">SUM(F10:F22)</f>
        <v>770</v>
      </c>
      <c r="G23" s="97">
        <f t="shared" si="3"/>
        <v>90</v>
      </c>
      <c r="H23" s="97">
        <f t="shared" si="3"/>
        <v>860</v>
      </c>
      <c r="I23" s="97">
        <f t="shared" si="3"/>
        <v>0</v>
      </c>
      <c r="J23" s="97">
        <f t="shared" si="3"/>
        <v>860</v>
      </c>
      <c r="K23" s="97">
        <f t="shared" si="3"/>
        <v>302</v>
      </c>
      <c r="L23" s="97">
        <f t="shared" si="3"/>
        <v>102</v>
      </c>
      <c r="M23" s="97">
        <f t="shared" si="3"/>
        <v>404</v>
      </c>
      <c r="N23" s="97">
        <f t="shared" si="3"/>
        <v>137</v>
      </c>
    </row>
    <row r="24" spans="1:14">
      <c r="A24" s="16"/>
      <c r="B24" s="118"/>
      <c r="C24" s="118"/>
      <c r="D24" s="123"/>
      <c r="E24" s="122">
        <v>13</v>
      </c>
      <c r="F24" s="126">
        <v>815</v>
      </c>
      <c r="G24" s="126">
        <v>4</v>
      </c>
      <c r="H24" s="97">
        <f t="shared" ref="H24:H36" si="4">F24+G24</f>
        <v>819</v>
      </c>
      <c r="I24" s="126">
        <v>0</v>
      </c>
      <c r="J24" s="97">
        <f t="shared" ref="J24:J36" si="5">H24+I24</f>
        <v>819</v>
      </c>
      <c r="K24" s="126">
        <v>370</v>
      </c>
      <c r="L24" s="126">
        <v>89</v>
      </c>
      <c r="M24" s="106">
        <f t="shared" ref="M24:M36" si="6">K24+L24</f>
        <v>459</v>
      </c>
      <c r="N24" s="126">
        <v>126</v>
      </c>
    </row>
    <row r="25" spans="1:14">
      <c r="A25" s="16"/>
      <c r="B25" s="118"/>
      <c r="C25" s="118" t="s">
        <v>0</v>
      </c>
      <c r="D25" s="123"/>
      <c r="E25" s="117">
        <v>12</v>
      </c>
      <c r="F25" s="126">
        <v>119</v>
      </c>
      <c r="G25" s="126">
        <v>2</v>
      </c>
      <c r="H25" s="97">
        <f t="shared" si="4"/>
        <v>121</v>
      </c>
      <c r="I25" s="126">
        <v>0</v>
      </c>
      <c r="J25" s="97">
        <f t="shared" si="5"/>
        <v>121</v>
      </c>
      <c r="K25" s="126">
        <v>1</v>
      </c>
      <c r="L25" s="126">
        <v>0</v>
      </c>
      <c r="M25" s="106">
        <f t="shared" si="6"/>
        <v>1</v>
      </c>
      <c r="N25" s="126">
        <v>0</v>
      </c>
    </row>
    <row r="26" spans="1:14">
      <c r="A26" s="16"/>
      <c r="B26" s="118" t="s">
        <v>7</v>
      </c>
      <c r="C26" s="122"/>
      <c r="D26" s="123"/>
      <c r="E26" s="117">
        <v>11</v>
      </c>
      <c r="F26" s="126">
        <v>36</v>
      </c>
      <c r="G26" s="126">
        <v>0</v>
      </c>
      <c r="H26" s="97">
        <f t="shared" si="4"/>
        <v>36</v>
      </c>
      <c r="I26" s="126">
        <v>0</v>
      </c>
      <c r="J26" s="97">
        <f t="shared" si="5"/>
        <v>36</v>
      </c>
      <c r="K26" s="126">
        <v>1</v>
      </c>
      <c r="L26" s="126">
        <v>0</v>
      </c>
      <c r="M26" s="106">
        <f t="shared" si="6"/>
        <v>1</v>
      </c>
      <c r="N26" s="126">
        <v>0</v>
      </c>
    </row>
    <row r="27" spans="1:14">
      <c r="A27" s="16"/>
      <c r="B27" s="118" t="s">
        <v>8</v>
      </c>
      <c r="C27" s="118"/>
      <c r="D27" s="123" t="s">
        <v>26</v>
      </c>
      <c r="E27" s="117">
        <v>10</v>
      </c>
      <c r="F27" s="126">
        <v>13</v>
      </c>
      <c r="G27" s="126">
        <v>1</v>
      </c>
      <c r="H27" s="97">
        <f t="shared" si="4"/>
        <v>14</v>
      </c>
      <c r="I27" s="126">
        <v>0</v>
      </c>
      <c r="J27" s="97">
        <f t="shared" si="5"/>
        <v>14</v>
      </c>
      <c r="K27" s="126">
        <v>1</v>
      </c>
      <c r="L27" s="126">
        <v>4</v>
      </c>
      <c r="M27" s="106">
        <f t="shared" si="6"/>
        <v>5</v>
      </c>
      <c r="N27" s="126">
        <v>7</v>
      </c>
    </row>
    <row r="28" spans="1:14">
      <c r="A28" s="16"/>
      <c r="B28" s="118" t="s">
        <v>0</v>
      </c>
      <c r="C28" s="118"/>
      <c r="D28" s="123" t="s">
        <v>8</v>
      </c>
      <c r="E28" s="117">
        <v>9</v>
      </c>
      <c r="F28" s="126">
        <v>37</v>
      </c>
      <c r="G28" s="126">
        <v>1</v>
      </c>
      <c r="H28" s="97">
        <f t="shared" si="4"/>
        <v>38</v>
      </c>
      <c r="I28" s="126">
        <v>0</v>
      </c>
      <c r="J28" s="97">
        <f t="shared" si="5"/>
        <v>38</v>
      </c>
      <c r="K28" s="126">
        <v>3</v>
      </c>
      <c r="L28" s="126">
        <v>0</v>
      </c>
      <c r="M28" s="106">
        <f t="shared" si="6"/>
        <v>3</v>
      </c>
      <c r="N28" s="126">
        <v>0</v>
      </c>
    </row>
    <row r="29" spans="1:14">
      <c r="A29" s="16"/>
      <c r="B29" s="118" t="s">
        <v>2</v>
      </c>
      <c r="C29" s="118" t="s">
        <v>5</v>
      </c>
      <c r="D29" s="123" t="s">
        <v>27</v>
      </c>
      <c r="E29" s="117">
        <v>8</v>
      </c>
      <c r="F29" s="126">
        <v>55</v>
      </c>
      <c r="G29" s="126">
        <v>2</v>
      </c>
      <c r="H29" s="97">
        <f t="shared" si="4"/>
        <v>57</v>
      </c>
      <c r="I29" s="126">
        <v>0</v>
      </c>
      <c r="J29" s="97">
        <f t="shared" si="5"/>
        <v>57</v>
      </c>
      <c r="K29" s="126">
        <v>10</v>
      </c>
      <c r="L29" s="126">
        <v>6</v>
      </c>
      <c r="M29" s="106">
        <f t="shared" si="6"/>
        <v>16</v>
      </c>
      <c r="N29" s="126">
        <v>8</v>
      </c>
    </row>
    <row r="30" spans="1:14">
      <c r="A30" s="16"/>
      <c r="B30" s="118" t="s">
        <v>4</v>
      </c>
      <c r="C30" s="118"/>
      <c r="D30" s="123" t="s">
        <v>4</v>
      </c>
      <c r="E30" s="117">
        <v>7</v>
      </c>
      <c r="F30" s="126">
        <v>42</v>
      </c>
      <c r="G30" s="126">
        <v>2</v>
      </c>
      <c r="H30" s="97">
        <f t="shared" si="4"/>
        <v>44</v>
      </c>
      <c r="I30" s="126">
        <v>0</v>
      </c>
      <c r="J30" s="97">
        <f t="shared" si="5"/>
        <v>44</v>
      </c>
      <c r="K30" s="126">
        <v>1</v>
      </c>
      <c r="L30" s="126">
        <v>0</v>
      </c>
      <c r="M30" s="106">
        <f t="shared" si="6"/>
        <v>1</v>
      </c>
      <c r="N30" s="126">
        <v>0</v>
      </c>
    </row>
    <row r="31" spans="1:14">
      <c r="A31" s="16"/>
      <c r="B31" s="118" t="s">
        <v>0</v>
      </c>
      <c r="C31" s="118"/>
      <c r="D31" s="123" t="s">
        <v>9</v>
      </c>
      <c r="E31" s="117">
        <v>6</v>
      </c>
      <c r="F31" s="126">
        <v>25</v>
      </c>
      <c r="G31" s="126">
        <v>4</v>
      </c>
      <c r="H31" s="97">
        <f t="shared" si="4"/>
        <v>29</v>
      </c>
      <c r="I31" s="126">
        <v>0</v>
      </c>
      <c r="J31" s="97">
        <f t="shared" si="5"/>
        <v>29</v>
      </c>
      <c r="K31" s="126">
        <v>3</v>
      </c>
      <c r="L31" s="126">
        <v>1</v>
      </c>
      <c r="M31" s="106">
        <f t="shared" si="6"/>
        <v>4</v>
      </c>
      <c r="N31" s="126">
        <v>3</v>
      </c>
    </row>
    <row r="32" spans="1:14">
      <c r="A32" s="16"/>
      <c r="B32" s="118" t="s">
        <v>9</v>
      </c>
      <c r="C32" s="115"/>
      <c r="D32" s="123"/>
      <c r="E32" s="117">
        <v>5</v>
      </c>
      <c r="F32" s="126">
        <v>36</v>
      </c>
      <c r="G32" s="126">
        <v>5</v>
      </c>
      <c r="H32" s="97">
        <f t="shared" si="4"/>
        <v>41</v>
      </c>
      <c r="I32" s="126">
        <v>0</v>
      </c>
      <c r="J32" s="97">
        <f t="shared" si="5"/>
        <v>41</v>
      </c>
      <c r="K32" s="126">
        <v>0</v>
      </c>
      <c r="L32" s="126">
        <v>0</v>
      </c>
      <c r="M32" s="106">
        <f t="shared" si="6"/>
        <v>0</v>
      </c>
      <c r="N32" s="126">
        <v>0</v>
      </c>
    </row>
    <row r="33" spans="1:14">
      <c r="A33" s="16"/>
      <c r="B33" s="118"/>
      <c r="C33" s="118"/>
      <c r="D33" s="123"/>
      <c r="E33" s="117">
        <v>4</v>
      </c>
      <c r="F33" s="126">
        <v>29</v>
      </c>
      <c r="G33" s="126">
        <v>5</v>
      </c>
      <c r="H33" s="97">
        <f t="shared" si="4"/>
        <v>34</v>
      </c>
      <c r="I33" s="126">
        <v>0</v>
      </c>
      <c r="J33" s="97">
        <f t="shared" si="5"/>
        <v>34</v>
      </c>
      <c r="K33" s="126">
        <v>1</v>
      </c>
      <c r="L33" s="126">
        <v>0</v>
      </c>
      <c r="M33" s="106">
        <f t="shared" si="6"/>
        <v>1</v>
      </c>
      <c r="N33" s="126">
        <v>0</v>
      </c>
    </row>
    <row r="34" spans="1:14">
      <c r="A34" s="16"/>
      <c r="B34" s="118"/>
      <c r="C34" s="118" t="s">
        <v>1</v>
      </c>
      <c r="D34" s="123"/>
      <c r="E34" s="117">
        <v>3</v>
      </c>
      <c r="F34" s="126">
        <v>0</v>
      </c>
      <c r="G34" s="126">
        <v>29</v>
      </c>
      <c r="H34" s="97">
        <f t="shared" si="4"/>
        <v>29</v>
      </c>
      <c r="I34" s="126">
        <v>0</v>
      </c>
      <c r="J34" s="97">
        <f t="shared" si="5"/>
        <v>29</v>
      </c>
      <c r="K34" s="126">
        <v>0</v>
      </c>
      <c r="L34" s="126">
        <v>0</v>
      </c>
      <c r="M34" s="106">
        <f t="shared" si="6"/>
        <v>0</v>
      </c>
      <c r="N34" s="126">
        <v>0</v>
      </c>
    </row>
    <row r="35" spans="1:14">
      <c r="A35" s="16"/>
      <c r="B35" s="118"/>
      <c r="C35" s="118"/>
      <c r="D35" s="123"/>
      <c r="E35" s="117">
        <v>2</v>
      </c>
      <c r="F35" s="126">
        <v>0</v>
      </c>
      <c r="G35" s="126">
        <v>18</v>
      </c>
      <c r="H35" s="97">
        <f t="shared" si="4"/>
        <v>18</v>
      </c>
      <c r="I35" s="126">
        <v>0</v>
      </c>
      <c r="J35" s="97">
        <f t="shared" si="5"/>
        <v>18</v>
      </c>
      <c r="K35" s="126">
        <v>0</v>
      </c>
      <c r="L35" s="126">
        <v>0</v>
      </c>
      <c r="M35" s="106">
        <f t="shared" si="6"/>
        <v>0</v>
      </c>
      <c r="N35" s="126">
        <v>0</v>
      </c>
    </row>
    <row r="36" spans="1:14">
      <c r="A36" s="16"/>
      <c r="B36" s="122"/>
      <c r="C36" s="122"/>
      <c r="D36" s="123"/>
      <c r="E36" s="115">
        <v>1</v>
      </c>
      <c r="F36" s="126">
        <v>0</v>
      </c>
      <c r="G36" s="126">
        <v>40</v>
      </c>
      <c r="H36" s="97">
        <f t="shared" si="4"/>
        <v>40</v>
      </c>
      <c r="I36" s="126">
        <v>0</v>
      </c>
      <c r="J36" s="97">
        <f t="shared" si="5"/>
        <v>40</v>
      </c>
      <c r="K36" s="126">
        <v>0</v>
      </c>
      <c r="L36" s="126">
        <v>0</v>
      </c>
      <c r="M36" s="106">
        <f t="shared" si="6"/>
        <v>0</v>
      </c>
      <c r="N36" s="126">
        <v>0</v>
      </c>
    </row>
    <row r="37" spans="1:14" ht="12.75" customHeight="1">
      <c r="A37" s="16"/>
      <c r="B37" s="239" t="s">
        <v>19</v>
      </c>
      <c r="C37" s="240"/>
      <c r="D37" s="240"/>
      <c r="E37" s="241"/>
      <c r="F37" s="97">
        <f t="shared" ref="F37:N37" si="7">SUM(F24:F36)</f>
        <v>1207</v>
      </c>
      <c r="G37" s="97">
        <f t="shared" si="7"/>
        <v>113</v>
      </c>
      <c r="H37" s="97">
        <f t="shared" si="7"/>
        <v>1320</v>
      </c>
      <c r="I37" s="97">
        <f t="shared" si="7"/>
        <v>0</v>
      </c>
      <c r="J37" s="97">
        <f t="shared" si="7"/>
        <v>1320</v>
      </c>
      <c r="K37" s="97">
        <f t="shared" si="7"/>
        <v>391</v>
      </c>
      <c r="L37" s="97">
        <f t="shared" si="7"/>
        <v>100</v>
      </c>
      <c r="M37" s="97">
        <f t="shared" si="7"/>
        <v>491</v>
      </c>
      <c r="N37" s="97">
        <f t="shared" si="7"/>
        <v>144</v>
      </c>
    </row>
    <row r="38" spans="1:14">
      <c r="A38" s="16"/>
      <c r="B38" s="115"/>
      <c r="C38" s="115"/>
      <c r="D38" s="124"/>
      <c r="E38" s="117">
        <v>13</v>
      </c>
      <c r="F38" s="126">
        <v>9</v>
      </c>
      <c r="G38" s="126">
        <v>0</v>
      </c>
      <c r="H38" s="97">
        <f t="shared" ref="H38:H50" si="8">F38+G38</f>
        <v>9</v>
      </c>
      <c r="I38" s="126">
        <v>0</v>
      </c>
      <c r="J38" s="97">
        <f t="shared" ref="J38:J50" si="9">H38+I38</f>
        <v>9</v>
      </c>
      <c r="K38" s="126">
        <v>0</v>
      </c>
      <c r="L38" s="126">
        <v>0</v>
      </c>
      <c r="M38" s="106">
        <f t="shared" ref="M38:M50" si="10">K38+L38</f>
        <v>0</v>
      </c>
      <c r="N38" s="126">
        <v>0</v>
      </c>
    </row>
    <row r="39" spans="1:14">
      <c r="A39" s="16"/>
      <c r="B39" s="118" t="s">
        <v>1</v>
      </c>
      <c r="C39" s="118" t="s">
        <v>0</v>
      </c>
      <c r="D39" s="123" t="s">
        <v>21</v>
      </c>
      <c r="E39" s="117">
        <v>12</v>
      </c>
      <c r="F39" s="126">
        <v>0</v>
      </c>
      <c r="G39" s="126">
        <v>0</v>
      </c>
      <c r="H39" s="97">
        <f t="shared" si="8"/>
        <v>0</v>
      </c>
      <c r="I39" s="126">
        <v>0</v>
      </c>
      <c r="J39" s="97">
        <f t="shared" si="9"/>
        <v>0</v>
      </c>
      <c r="K39" s="126">
        <v>0</v>
      </c>
      <c r="L39" s="126">
        <v>0</v>
      </c>
      <c r="M39" s="106">
        <f t="shared" si="10"/>
        <v>0</v>
      </c>
      <c r="N39" s="126">
        <v>0</v>
      </c>
    </row>
    <row r="40" spans="1:14">
      <c r="A40" s="16"/>
      <c r="B40" s="118" t="s">
        <v>10</v>
      </c>
      <c r="C40" s="118"/>
      <c r="D40" s="123" t="s">
        <v>10</v>
      </c>
      <c r="E40" s="117">
        <v>11</v>
      </c>
      <c r="F40" s="126">
        <v>0</v>
      </c>
      <c r="G40" s="126">
        <v>0</v>
      </c>
      <c r="H40" s="97">
        <f t="shared" si="8"/>
        <v>0</v>
      </c>
      <c r="I40" s="126">
        <v>0</v>
      </c>
      <c r="J40" s="97">
        <f t="shared" si="9"/>
        <v>0</v>
      </c>
      <c r="K40" s="126">
        <v>0</v>
      </c>
      <c r="L40" s="126">
        <v>1</v>
      </c>
      <c r="M40" s="106">
        <f t="shared" si="10"/>
        <v>1</v>
      </c>
      <c r="N40" s="126">
        <v>2</v>
      </c>
    </row>
    <row r="41" spans="1:14">
      <c r="A41" s="16"/>
      <c r="B41" s="118" t="s">
        <v>11</v>
      </c>
      <c r="C41" s="115"/>
      <c r="D41" s="123" t="s">
        <v>2</v>
      </c>
      <c r="E41" s="117">
        <v>10</v>
      </c>
      <c r="F41" s="126">
        <v>0</v>
      </c>
      <c r="G41" s="126">
        <v>0</v>
      </c>
      <c r="H41" s="97">
        <f t="shared" si="8"/>
        <v>0</v>
      </c>
      <c r="I41" s="126">
        <v>0</v>
      </c>
      <c r="J41" s="97">
        <f t="shared" si="9"/>
        <v>0</v>
      </c>
      <c r="K41" s="126">
        <v>0</v>
      </c>
      <c r="L41" s="126">
        <v>0</v>
      </c>
      <c r="M41" s="106">
        <f t="shared" si="10"/>
        <v>0</v>
      </c>
      <c r="N41" s="126">
        <v>0</v>
      </c>
    </row>
    <row r="42" spans="1:14">
      <c r="A42" s="16"/>
      <c r="B42" s="118" t="s">
        <v>4</v>
      </c>
      <c r="C42" s="118"/>
      <c r="D42" s="123" t="s">
        <v>27</v>
      </c>
      <c r="E42" s="117">
        <v>9</v>
      </c>
      <c r="F42" s="126">
        <v>0</v>
      </c>
      <c r="G42" s="126">
        <v>0</v>
      </c>
      <c r="H42" s="97">
        <f t="shared" si="8"/>
        <v>0</v>
      </c>
      <c r="I42" s="126">
        <v>0</v>
      </c>
      <c r="J42" s="97">
        <f t="shared" si="9"/>
        <v>0</v>
      </c>
      <c r="K42" s="126">
        <v>0</v>
      </c>
      <c r="L42" s="126">
        <v>0</v>
      </c>
      <c r="M42" s="106">
        <f t="shared" si="10"/>
        <v>0</v>
      </c>
      <c r="N42" s="126">
        <v>0</v>
      </c>
    </row>
    <row r="43" spans="1:14">
      <c r="A43" s="16"/>
      <c r="B43" s="118" t="s">
        <v>3</v>
      </c>
      <c r="C43" s="118" t="s">
        <v>5</v>
      </c>
      <c r="D43" s="123" t="s">
        <v>1</v>
      </c>
      <c r="E43" s="117">
        <v>8</v>
      </c>
      <c r="F43" s="126">
        <v>0</v>
      </c>
      <c r="G43" s="126">
        <v>0</v>
      </c>
      <c r="H43" s="97">
        <f t="shared" si="8"/>
        <v>0</v>
      </c>
      <c r="I43" s="126">
        <v>0</v>
      </c>
      <c r="J43" s="97">
        <f t="shared" si="9"/>
        <v>0</v>
      </c>
      <c r="K43" s="126">
        <v>0</v>
      </c>
      <c r="L43" s="126">
        <v>0</v>
      </c>
      <c r="M43" s="106">
        <f t="shared" si="10"/>
        <v>0</v>
      </c>
      <c r="N43" s="126">
        <v>0</v>
      </c>
    </row>
    <row r="44" spans="1:14">
      <c r="A44" s="16"/>
      <c r="B44" s="118" t="s">
        <v>4</v>
      </c>
      <c r="C44" s="118"/>
      <c r="D44" s="123" t="s">
        <v>26</v>
      </c>
      <c r="E44" s="117">
        <v>7</v>
      </c>
      <c r="F44" s="126">
        <v>0</v>
      </c>
      <c r="G44" s="126">
        <v>0</v>
      </c>
      <c r="H44" s="97">
        <f t="shared" si="8"/>
        <v>0</v>
      </c>
      <c r="I44" s="126">
        <v>0</v>
      </c>
      <c r="J44" s="97">
        <f t="shared" si="9"/>
        <v>0</v>
      </c>
      <c r="K44" s="126">
        <v>0</v>
      </c>
      <c r="L44" s="126">
        <v>0</v>
      </c>
      <c r="M44" s="106">
        <f t="shared" si="10"/>
        <v>0</v>
      </c>
      <c r="N44" s="126">
        <v>0</v>
      </c>
    </row>
    <row r="45" spans="1:14">
      <c r="A45" s="16"/>
      <c r="B45" s="118" t="s">
        <v>1</v>
      </c>
      <c r="C45" s="118"/>
      <c r="D45" s="123" t="s">
        <v>22</v>
      </c>
      <c r="E45" s="117">
        <v>6</v>
      </c>
      <c r="F45" s="126">
        <v>0</v>
      </c>
      <c r="G45" s="126">
        <v>0</v>
      </c>
      <c r="H45" s="97">
        <f t="shared" si="8"/>
        <v>0</v>
      </c>
      <c r="I45" s="126">
        <v>0</v>
      </c>
      <c r="J45" s="97">
        <f t="shared" si="9"/>
        <v>0</v>
      </c>
      <c r="K45" s="126">
        <v>0</v>
      </c>
      <c r="L45" s="126">
        <v>0</v>
      </c>
      <c r="M45" s="106">
        <f t="shared" si="10"/>
        <v>0</v>
      </c>
      <c r="N45" s="126">
        <v>0</v>
      </c>
    </row>
    <row r="46" spans="1:14">
      <c r="A46" s="16"/>
      <c r="B46" s="118" t="s">
        <v>12</v>
      </c>
      <c r="C46" s="115"/>
      <c r="D46" s="123" t="s">
        <v>2</v>
      </c>
      <c r="E46" s="117">
        <v>5</v>
      </c>
      <c r="F46" s="126">
        <v>0</v>
      </c>
      <c r="G46" s="126">
        <v>0</v>
      </c>
      <c r="H46" s="97">
        <f t="shared" si="8"/>
        <v>0</v>
      </c>
      <c r="I46" s="126">
        <v>0</v>
      </c>
      <c r="J46" s="97">
        <f t="shared" si="9"/>
        <v>0</v>
      </c>
      <c r="K46" s="126">
        <v>0</v>
      </c>
      <c r="L46" s="126">
        <v>0</v>
      </c>
      <c r="M46" s="106">
        <f t="shared" si="10"/>
        <v>0</v>
      </c>
      <c r="N46" s="126">
        <v>0</v>
      </c>
    </row>
    <row r="47" spans="1:14">
      <c r="A47" s="16"/>
      <c r="B47" s="118"/>
      <c r="C47" s="118"/>
      <c r="D47" s="123" t="s">
        <v>7</v>
      </c>
      <c r="E47" s="117">
        <v>4</v>
      </c>
      <c r="F47" s="126">
        <v>0</v>
      </c>
      <c r="G47" s="126">
        <v>0</v>
      </c>
      <c r="H47" s="97">
        <f t="shared" si="8"/>
        <v>0</v>
      </c>
      <c r="I47" s="126">
        <v>0</v>
      </c>
      <c r="J47" s="97">
        <f t="shared" si="9"/>
        <v>0</v>
      </c>
      <c r="K47" s="126">
        <v>0</v>
      </c>
      <c r="L47" s="126">
        <v>0</v>
      </c>
      <c r="M47" s="106">
        <f t="shared" si="10"/>
        <v>0</v>
      </c>
      <c r="N47" s="126">
        <v>0</v>
      </c>
    </row>
    <row r="48" spans="1:14">
      <c r="A48" s="16"/>
      <c r="B48" s="118"/>
      <c r="C48" s="118" t="s">
        <v>1</v>
      </c>
      <c r="D48" s="123" t="s">
        <v>1</v>
      </c>
      <c r="E48" s="117">
        <v>3</v>
      </c>
      <c r="F48" s="126">
        <v>0</v>
      </c>
      <c r="G48" s="126">
        <v>0</v>
      </c>
      <c r="H48" s="97">
        <f t="shared" si="8"/>
        <v>0</v>
      </c>
      <c r="I48" s="126">
        <v>0</v>
      </c>
      <c r="J48" s="97">
        <f t="shared" si="9"/>
        <v>0</v>
      </c>
      <c r="K48" s="126">
        <v>0</v>
      </c>
      <c r="L48" s="126">
        <v>0</v>
      </c>
      <c r="M48" s="106">
        <f t="shared" si="10"/>
        <v>0</v>
      </c>
      <c r="N48" s="126">
        <v>0</v>
      </c>
    </row>
    <row r="49" spans="1:14">
      <c r="A49" s="16"/>
      <c r="B49" s="118"/>
      <c r="C49" s="118"/>
      <c r="D49" s="123" t="s">
        <v>3</v>
      </c>
      <c r="E49" s="117">
        <v>2</v>
      </c>
      <c r="F49" s="126">
        <v>0</v>
      </c>
      <c r="G49" s="126">
        <v>0</v>
      </c>
      <c r="H49" s="97">
        <f t="shared" si="8"/>
        <v>0</v>
      </c>
      <c r="I49" s="126">
        <v>0</v>
      </c>
      <c r="J49" s="97">
        <f t="shared" si="9"/>
        <v>0</v>
      </c>
      <c r="K49" s="126">
        <v>0</v>
      </c>
      <c r="L49" s="126">
        <v>0</v>
      </c>
      <c r="M49" s="106">
        <f t="shared" si="10"/>
        <v>0</v>
      </c>
      <c r="N49" s="126">
        <v>0</v>
      </c>
    </row>
    <row r="50" spans="1:14">
      <c r="A50" s="16"/>
      <c r="B50" s="122"/>
      <c r="C50" s="123"/>
      <c r="D50" s="122"/>
      <c r="E50" s="115">
        <v>1</v>
      </c>
      <c r="F50" s="126">
        <v>0</v>
      </c>
      <c r="G50" s="126">
        <v>0</v>
      </c>
      <c r="H50" s="97">
        <f t="shared" si="8"/>
        <v>0</v>
      </c>
      <c r="I50" s="126">
        <v>0</v>
      </c>
      <c r="J50" s="97">
        <f t="shared" si="9"/>
        <v>0</v>
      </c>
      <c r="K50" s="126">
        <v>0</v>
      </c>
      <c r="L50" s="126">
        <v>0</v>
      </c>
      <c r="M50" s="106">
        <f t="shared" si="10"/>
        <v>0</v>
      </c>
      <c r="N50" s="126">
        <v>0</v>
      </c>
    </row>
    <row r="51" spans="1:14" ht="12.75" customHeight="1">
      <c r="A51" s="61"/>
      <c r="B51" s="239" t="s">
        <v>20</v>
      </c>
      <c r="C51" s="240"/>
      <c r="D51" s="240"/>
      <c r="E51" s="241"/>
      <c r="F51" s="97">
        <f t="shared" ref="F51:N51" si="11">SUM(F38:F50)</f>
        <v>9</v>
      </c>
      <c r="G51" s="97">
        <f t="shared" si="11"/>
        <v>0</v>
      </c>
      <c r="H51" s="97">
        <f t="shared" si="11"/>
        <v>9</v>
      </c>
      <c r="I51" s="97">
        <f t="shared" si="11"/>
        <v>0</v>
      </c>
      <c r="J51" s="97">
        <f t="shared" si="11"/>
        <v>9</v>
      </c>
      <c r="K51" s="97">
        <f t="shared" si="11"/>
        <v>0</v>
      </c>
      <c r="L51" s="97">
        <f t="shared" si="11"/>
        <v>1</v>
      </c>
      <c r="M51" s="97">
        <f t="shared" si="11"/>
        <v>1</v>
      </c>
      <c r="N51" s="97">
        <f t="shared" si="11"/>
        <v>2</v>
      </c>
    </row>
    <row r="52" spans="1:14">
      <c r="A52" s="61"/>
      <c r="B52" s="239" t="s">
        <v>37</v>
      </c>
      <c r="C52" s="240"/>
      <c r="D52" s="240"/>
      <c r="E52" s="241"/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</row>
    <row r="53" spans="1:14" ht="12.75" customHeight="1">
      <c r="A53" s="61"/>
      <c r="B53" s="243" t="s">
        <v>40</v>
      </c>
      <c r="C53" s="244"/>
      <c r="D53" s="244"/>
      <c r="E53" s="245"/>
      <c r="F53" s="113">
        <f t="shared" ref="F53:N53" si="12">+F23+F37+F51+F52</f>
        <v>1986</v>
      </c>
      <c r="G53" s="113">
        <f t="shared" si="12"/>
        <v>203</v>
      </c>
      <c r="H53" s="113">
        <f t="shared" si="12"/>
        <v>2189</v>
      </c>
      <c r="I53" s="113">
        <f t="shared" si="12"/>
        <v>0</v>
      </c>
      <c r="J53" s="113">
        <f t="shared" si="12"/>
        <v>2189</v>
      </c>
      <c r="K53" s="113">
        <f t="shared" si="12"/>
        <v>693</v>
      </c>
      <c r="L53" s="113">
        <f t="shared" si="12"/>
        <v>203</v>
      </c>
      <c r="M53" s="113">
        <f t="shared" si="12"/>
        <v>896</v>
      </c>
      <c r="N53" s="113">
        <f t="shared" si="12"/>
        <v>283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3"/>
    <protectedRange sqref="D2:J3 F4" name="Cabecalho_3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D3" sqref="D3:J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64" t="s">
        <v>55</v>
      </c>
      <c r="E2" s="264"/>
      <c r="F2" s="264"/>
      <c r="G2" s="264"/>
      <c r="H2" s="264"/>
      <c r="I2" s="264"/>
      <c r="J2" s="264"/>
      <c r="K2" s="63"/>
      <c r="L2" s="63"/>
      <c r="M2" s="63"/>
      <c r="N2" s="63"/>
    </row>
    <row r="3" spans="1:14">
      <c r="A3" s="61"/>
      <c r="B3" s="62" t="s">
        <v>33</v>
      </c>
      <c r="C3" s="63"/>
      <c r="D3" s="264" t="s">
        <v>56</v>
      </c>
      <c r="E3" s="264"/>
      <c r="F3" s="264"/>
      <c r="G3" s="264"/>
      <c r="H3" s="264"/>
      <c r="I3" s="264"/>
      <c r="J3" s="264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0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66" t="s">
        <v>41</v>
      </c>
      <c r="C7" s="266"/>
      <c r="D7" s="266"/>
      <c r="E7" s="266"/>
      <c r="F7" s="266" t="s">
        <v>35</v>
      </c>
      <c r="G7" s="266"/>
      <c r="H7" s="266"/>
      <c r="I7" s="266"/>
      <c r="J7" s="266"/>
      <c r="K7" s="266" t="s">
        <v>28</v>
      </c>
      <c r="L7" s="266"/>
      <c r="M7" s="266"/>
      <c r="N7" s="266"/>
    </row>
    <row r="8" spans="1:14" ht="12.75" customHeight="1">
      <c r="A8" s="61"/>
      <c r="B8" s="266"/>
      <c r="C8" s="266"/>
      <c r="D8" s="266"/>
      <c r="E8" s="266"/>
      <c r="F8" s="266" t="s">
        <v>13</v>
      </c>
      <c r="G8" s="266"/>
      <c r="H8" s="266"/>
      <c r="I8" s="266" t="s">
        <v>14</v>
      </c>
      <c r="J8" s="266" t="s">
        <v>15</v>
      </c>
      <c r="K8" s="266" t="s">
        <v>30</v>
      </c>
      <c r="L8" s="266" t="s">
        <v>31</v>
      </c>
      <c r="M8" s="266" t="s">
        <v>15</v>
      </c>
      <c r="N8" s="266" t="s">
        <v>29</v>
      </c>
    </row>
    <row r="9" spans="1:14" ht="24">
      <c r="A9" s="61"/>
      <c r="B9" s="266"/>
      <c r="C9" s="266"/>
      <c r="D9" s="266"/>
      <c r="E9" s="266"/>
      <c r="F9" s="127" t="s">
        <v>16</v>
      </c>
      <c r="G9" s="127" t="s">
        <v>17</v>
      </c>
      <c r="H9" s="127" t="s">
        <v>23</v>
      </c>
      <c r="I9" s="266"/>
      <c r="J9" s="266"/>
      <c r="K9" s="266"/>
      <c r="L9" s="266"/>
      <c r="M9" s="266"/>
      <c r="N9" s="266"/>
    </row>
    <row r="10" spans="1:14">
      <c r="A10" s="16"/>
      <c r="B10" s="128"/>
      <c r="C10" s="129"/>
      <c r="D10" s="130"/>
      <c r="E10" s="131">
        <v>13</v>
      </c>
      <c r="F10" s="132">
        <v>278</v>
      </c>
      <c r="G10" s="70"/>
      <c r="H10" s="133">
        <f>F10+G10</f>
        <v>278</v>
      </c>
      <c r="I10" s="70"/>
      <c r="J10" s="133">
        <f>H10+I10</f>
        <v>278</v>
      </c>
      <c r="K10" s="72">
        <v>176</v>
      </c>
      <c r="L10" s="72">
        <v>31</v>
      </c>
      <c r="M10" s="134">
        <f>K10+L10</f>
        <v>207</v>
      </c>
      <c r="N10" s="72">
        <v>39</v>
      </c>
    </row>
    <row r="11" spans="1:14">
      <c r="A11" s="16"/>
      <c r="B11" s="135" t="s">
        <v>1</v>
      </c>
      <c r="C11" s="136" t="s">
        <v>0</v>
      </c>
      <c r="D11" s="130"/>
      <c r="E11" s="131">
        <v>12</v>
      </c>
      <c r="F11" s="132">
        <v>20</v>
      </c>
      <c r="G11" s="70"/>
      <c r="H11" s="133">
        <f t="shared" ref="H11:H22" si="0">F11+G11</f>
        <v>20</v>
      </c>
      <c r="I11" s="70"/>
      <c r="J11" s="133">
        <f t="shared" ref="J11:J50" si="1">H11+I11</f>
        <v>20</v>
      </c>
      <c r="K11" s="72">
        <v>3</v>
      </c>
      <c r="L11" s="72">
        <v>2</v>
      </c>
      <c r="M11" s="134">
        <f t="shared" ref="M11:M22" si="2">K11+L11</f>
        <v>5</v>
      </c>
      <c r="N11" s="72">
        <v>2</v>
      </c>
    </row>
    <row r="12" spans="1:14">
      <c r="A12" s="16"/>
      <c r="B12" s="135" t="s">
        <v>2</v>
      </c>
      <c r="C12" s="137"/>
      <c r="D12" s="138" t="s">
        <v>6</v>
      </c>
      <c r="E12" s="131">
        <v>11</v>
      </c>
      <c r="F12" s="132">
        <v>20</v>
      </c>
      <c r="G12" s="70"/>
      <c r="H12" s="133">
        <f t="shared" si="0"/>
        <v>20</v>
      </c>
      <c r="I12" s="70"/>
      <c r="J12" s="133">
        <f t="shared" si="1"/>
        <v>20</v>
      </c>
      <c r="K12" s="72">
        <v>1</v>
      </c>
      <c r="L12" s="72"/>
      <c r="M12" s="134">
        <f t="shared" si="2"/>
        <v>1</v>
      </c>
      <c r="N12" s="72"/>
    </row>
    <row r="13" spans="1:14">
      <c r="A13" s="16"/>
      <c r="B13" s="135" t="s">
        <v>1</v>
      </c>
      <c r="C13" s="136"/>
      <c r="D13" s="138" t="s">
        <v>10</v>
      </c>
      <c r="E13" s="131">
        <v>10</v>
      </c>
      <c r="F13" s="132">
        <v>7</v>
      </c>
      <c r="G13" s="70"/>
      <c r="H13" s="133">
        <f t="shared" si="0"/>
        <v>7</v>
      </c>
      <c r="I13" s="70"/>
      <c r="J13" s="133">
        <f t="shared" si="1"/>
        <v>7</v>
      </c>
      <c r="K13" s="72"/>
      <c r="L13" s="72"/>
      <c r="M13" s="134">
        <f t="shared" si="2"/>
        <v>0</v>
      </c>
      <c r="N13" s="72"/>
    </row>
    <row r="14" spans="1:14">
      <c r="A14" s="16"/>
      <c r="B14" s="135" t="s">
        <v>3</v>
      </c>
      <c r="C14" s="136"/>
      <c r="D14" s="138" t="s">
        <v>25</v>
      </c>
      <c r="E14" s="131">
        <v>9</v>
      </c>
      <c r="F14" s="132">
        <v>8</v>
      </c>
      <c r="G14" s="70"/>
      <c r="H14" s="133">
        <f t="shared" si="0"/>
        <v>8</v>
      </c>
      <c r="I14" s="70"/>
      <c r="J14" s="133">
        <f t="shared" si="1"/>
        <v>8</v>
      </c>
      <c r="K14" s="72"/>
      <c r="L14" s="72">
        <v>1</v>
      </c>
      <c r="M14" s="134">
        <f t="shared" si="2"/>
        <v>1</v>
      </c>
      <c r="N14" s="72">
        <v>2</v>
      </c>
    </row>
    <row r="15" spans="1:14">
      <c r="A15" s="16"/>
      <c r="B15" s="135" t="s">
        <v>4</v>
      </c>
      <c r="C15" s="136" t="s">
        <v>5</v>
      </c>
      <c r="D15" s="138" t="s">
        <v>22</v>
      </c>
      <c r="E15" s="131">
        <v>8</v>
      </c>
      <c r="F15" s="132">
        <v>12</v>
      </c>
      <c r="G15" s="70"/>
      <c r="H15" s="133">
        <f t="shared" si="0"/>
        <v>12</v>
      </c>
      <c r="I15" s="70"/>
      <c r="J15" s="133">
        <f t="shared" si="1"/>
        <v>12</v>
      </c>
      <c r="K15" s="72">
        <v>1</v>
      </c>
      <c r="L15" s="72"/>
      <c r="M15" s="134">
        <f t="shared" si="2"/>
        <v>1</v>
      </c>
      <c r="N15" s="72"/>
    </row>
    <row r="16" spans="1:14">
      <c r="A16" s="16"/>
      <c r="B16" s="135" t="s">
        <v>6</v>
      </c>
      <c r="C16" s="136"/>
      <c r="D16" s="138" t="s">
        <v>12</v>
      </c>
      <c r="E16" s="131">
        <v>7</v>
      </c>
      <c r="F16" s="132">
        <v>16</v>
      </c>
      <c r="G16" s="70"/>
      <c r="H16" s="133">
        <f t="shared" si="0"/>
        <v>16</v>
      </c>
      <c r="I16" s="70"/>
      <c r="J16" s="133">
        <f t="shared" si="1"/>
        <v>16</v>
      </c>
      <c r="K16" s="72">
        <v>1</v>
      </c>
      <c r="L16" s="72">
        <v>3</v>
      </c>
      <c r="M16" s="134">
        <f t="shared" si="2"/>
        <v>4</v>
      </c>
      <c r="N16" s="72">
        <v>7</v>
      </c>
    </row>
    <row r="17" spans="1:14">
      <c r="A17" s="16"/>
      <c r="B17" s="135" t="s">
        <v>7</v>
      </c>
      <c r="C17" s="137"/>
      <c r="D17" s="138" t="s">
        <v>4</v>
      </c>
      <c r="E17" s="131">
        <v>6</v>
      </c>
      <c r="F17" s="132">
        <v>36</v>
      </c>
      <c r="G17" s="70"/>
      <c r="H17" s="133">
        <f t="shared" si="0"/>
        <v>36</v>
      </c>
      <c r="I17" s="70"/>
      <c r="J17" s="133">
        <f t="shared" si="1"/>
        <v>36</v>
      </c>
      <c r="K17" s="72"/>
      <c r="L17" s="72">
        <v>1</v>
      </c>
      <c r="M17" s="134">
        <f t="shared" si="2"/>
        <v>1</v>
      </c>
      <c r="N17" s="72">
        <v>1</v>
      </c>
    </row>
    <row r="18" spans="1:14">
      <c r="A18" s="16"/>
      <c r="B18" s="135" t="s">
        <v>1</v>
      </c>
      <c r="C18" s="136"/>
      <c r="D18" s="138" t="s">
        <v>9</v>
      </c>
      <c r="E18" s="131">
        <v>5</v>
      </c>
      <c r="F18" s="132">
        <v>97</v>
      </c>
      <c r="G18" s="70"/>
      <c r="H18" s="133">
        <f t="shared" si="0"/>
        <v>97</v>
      </c>
      <c r="I18" s="70"/>
      <c r="J18" s="133">
        <f t="shared" si="1"/>
        <v>97</v>
      </c>
      <c r="K18" s="72"/>
      <c r="L18" s="72"/>
      <c r="M18" s="134">
        <f t="shared" si="2"/>
        <v>0</v>
      </c>
      <c r="N18" s="72"/>
    </row>
    <row r="19" spans="1:14">
      <c r="A19" s="16"/>
      <c r="B19" s="135"/>
      <c r="C19" s="136"/>
      <c r="D19" s="138" t="s">
        <v>12</v>
      </c>
      <c r="E19" s="131">
        <v>4</v>
      </c>
      <c r="F19" s="132">
        <v>28</v>
      </c>
      <c r="G19" s="70"/>
      <c r="H19" s="133">
        <f t="shared" si="0"/>
        <v>28</v>
      </c>
      <c r="I19" s="70"/>
      <c r="J19" s="133">
        <f t="shared" si="1"/>
        <v>28</v>
      </c>
      <c r="K19" s="72">
        <v>1</v>
      </c>
      <c r="L19" s="72"/>
      <c r="M19" s="134">
        <f t="shared" si="2"/>
        <v>1</v>
      </c>
      <c r="N19" s="72"/>
    </row>
    <row r="20" spans="1:14">
      <c r="A20" s="16"/>
      <c r="B20" s="135"/>
      <c r="C20" s="136" t="s">
        <v>1</v>
      </c>
      <c r="D20" s="130"/>
      <c r="E20" s="131">
        <v>3</v>
      </c>
      <c r="F20" s="70"/>
      <c r="G20" s="132">
        <v>23</v>
      </c>
      <c r="H20" s="133">
        <f t="shared" si="0"/>
        <v>23</v>
      </c>
      <c r="I20" s="70"/>
      <c r="J20" s="133">
        <f t="shared" si="1"/>
        <v>23</v>
      </c>
      <c r="K20" s="72"/>
      <c r="L20" s="72"/>
      <c r="M20" s="134">
        <f t="shared" si="2"/>
        <v>0</v>
      </c>
      <c r="N20" s="72"/>
    </row>
    <row r="21" spans="1:14">
      <c r="A21" s="16"/>
      <c r="B21" s="135"/>
      <c r="C21" s="136"/>
      <c r="D21" s="130"/>
      <c r="E21" s="131">
        <v>2</v>
      </c>
      <c r="F21" s="70"/>
      <c r="G21" s="132">
        <v>21</v>
      </c>
      <c r="H21" s="133">
        <f t="shared" si="0"/>
        <v>21</v>
      </c>
      <c r="I21" s="70"/>
      <c r="J21" s="133">
        <f t="shared" si="1"/>
        <v>21</v>
      </c>
      <c r="K21" s="72"/>
      <c r="L21" s="72"/>
      <c r="M21" s="134">
        <f t="shared" si="2"/>
        <v>0</v>
      </c>
      <c r="N21" s="72"/>
    </row>
    <row r="22" spans="1:14">
      <c r="A22" s="16"/>
      <c r="B22" s="139"/>
      <c r="C22" s="137"/>
      <c r="D22" s="130"/>
      <c r="E22" s="128">
        <v>1</v>
      </c>
      <c r="F22" s="70"/>
      <c r="G22" s="132">
        <v>3</v>
      </c>
      <c r="H22" s="133">
        <f t="shared" si="0"/>
        <v>3</v>
      </c>
      <c r="I22" s="70">
        <v>9</v>
      </c>
      <c r="J22" s="133">
        <f t="shared" si="1"/>
        <v>12</v>
      </c>
      <c r="K22" s="72"/>
      <c r="L22" s="72"/>
      <c r="M22" s="134">
        <f t="shared" si="2"/>
        <v>0</v>
      </c>
      <c r="N22" s="72"/>
    </row>
    <row r="23" spans="1:14" ht="12.75" customHeight="1">
      <c r="A23" s="16"/>
      <c r="B23" s="260" t="s">
        <v>18</v>
      </c>
      <c r="C23" s="261"/>
      <c r="D23" s="261"/>
      <c r="E23" s="263"/>
      <c r="F23" s="133">
        <f t="shared" ref="F23:N23" si="3">SUM(F10:F22)</f>
        <v>522</v>
      </c>
      <c r="G23" s="133">
        <f t="shared" si="3"/>
        <v>47</v>
      </c>
      <c r="H23" s="140">
        <f t="shared" si="3"/>
        <v>569</v>
      </c>
      <c r="I23" s="133">
        <f t="shared" si="3"/>
        <v>9</v>
      </c>
      <c r="J23" s="140">
        <f t="shared" si="3"/>
        <v>578</v>
      </c>
      <c r="K23" s="141">
        <f t="shared" si="3"/>
        <v>183</v>
      </c>
      <c r="L23" s="141">
        <f t="shared" si="3"/>
        <v>38</v>
      </c>
      <c r="M23" s="133">
        <f t="shared" si="3"/>
        <v>221</v>
      </c>
      <c r="N23" s="133">
        <f t="shared" si="3"/>
        <v>51</v>
      </c>
    </row>
    <row r="24" spans="1:14">
      <c r="A24" s="16"/>
      <c r="B24" s="135"/>
      <c r="C24" s="135"/>
      <c r="D24" s="142"/>
      <c r="E24" s="139">
        <v>13</v>
      </c>
      <c r="F24" s="132">
        <v>778</v>
      </c>
      <c r="G24" s="70"/>
      <c r="H24" s="133">
        <f>F24+G24</f>
        <v>778</v>
      </c>
      <c r="I24" s="70"/>
      <c r="J24" s="133">
        <f t="shared" si="1"/>
        <v>778</v>
      </c>
      <c r="K24" s="72">
        <v>297</v>
      </c>
      <c r="L24" s="72">
        <v>85</v>
      </c>
      <c r="M24" s="143">
        <f>K24+L24</f>
        <v>382</v>
      </c>
      <c r="N24" s="72">
        <v>128</v>
      </c>
    </row>
    <row r="25" spans="1:14">
      <c r="A25" s="16"/>
      <c r="B25" s="135"/>
      <c r="C25" s="135" t="s">
        <v>0</v>
      </c>
      <c r="D25" s="142"/>
      <c r="E25" s="131">
        <v>12</v>
      </c>
      <c r="F25" s="132">
        <v>59</v>
      </c>
      <c r="G25" s="70"/>
      <c r="H25" s="133">
        <f t="shared" ref="H25:H50" si="4">F25+G25</f>
        <v>59</v>
      </c>
      <c r="I25" s="70"/>
      <c r="J25" s="133">
        <f t="shared" si="1"/>
        <v>59</v>
      </c>
      <c r="K25" s="72">
        <v>1</v>
      </c>
      <c r="L25" s="72">
        <v>4</v>
      </c>
      <c r="M25" s="143">
        <f t="shared" ref="M25:M36" si="5">K25+L25</f>
        <v>5</v>
      </c>
      <c r="N25" s="72">
        <v>8</v>
      </c>
    </row>
    <row r="26" spans="1:14">
      <c r="A26" s="16"/>
      <c r="B26" s="135" t="s">
        <v>7</v>
      </c>
      <c r="C26" s="139"/>
      <c r="D26" s="142"/>
      <c r="E26" s="131">
        <v>11</v>
      </c>
      <c r="F26" s="132">
        <v>15</v>
      </c>
      <c r="G26" s="70"/>
      <c r="H26" s="133">
        <f t="shared" si="4"/>
        <v>15</v>
      </c>
      <c r="I26" s="70"/>
      <c r="J26" s="133">
        <f t="shared" si="1"/>
        <v>15</v>
      </c>
      <c r="K26" s="72">
        <v>1</v>
      </c>
      <c r="L26" s="72"/>
      <c r="M26" s="143">
        <f t="shared" si="5"/>
        <v>1</v>
      </c>
      <c r="N26" s="72"/>
    </row>
    <row r="27" spans="1:14">
      <c r="A27" s="16"/>
      <c r="B27" s="135" t="s">
        <v>8</v>
      </c>
      <c r="C27" s="135"/>
      <c r="D27" s="142" t="s">
        <v>26</v>
      </c>
      <c r="E27" s="131">
        <v>10</v>
      </c>
      <c r="F27" s="132">
        <v>15</v>
      </c>
      <c r="G27" s="70"/>
      <c r="H27" s="133">
        <f t="shared" si="4"/>
        <v>15</v>
      </c>
      <c r="I27" s="70"/>
      <c r="J27" s="133">
        <f t="shared" si="1"/>
        <v>15</v>
      </c>
      <c r="K27" s="72">
        <v>1</v>
      </c>
      <c r="L27" s="72"/>
      <c r="M27" s="143">
        <f t="shared" si="5"/>
        <v>1</v>
      </c>
      <c r="N27" s="72"/>
    </row>
    <row r="28" spans="1:14">
      <c r="A28" s="16"/>
      <c r="B28" s="135" t="s">
        <v>0</v>
      </c>
      <c r="C28" s="135"/>
      <c r="D28" s="142" t="s">
        <v>8</v>
      </c>
      <c r="E28" s="131">
        <v>9</v>
      </c>
      <c r="F28" s="132">
        <v>9</v>
      </c>
      <c r="G28" s="70"/>
      <c r="H28" s="133">
        <f t="shared" si="4"/>
        <v>9</v>
      </c>
      <c r="I28" s="70"/>
      <c r="J28" s="133">
        <f t="shared" si="1"/>
        <v>9</v>
      </c>
      <c r="K28" s="72"/>
      <c r="L28" s="72">
        <v>2</v>
      </c>
      <c r="M28" s="143">
        <f t="shared" si="5"/>
        <v>2</v>
      </c>
      <c r="N28" s="72">
        <v>4</v>
      </c>
    </row>
    <row r="29" spans="1:14">
      <c r="A29" s="16"/>
      <c r="B29" s="135" t="s">
        <v>2</v>
      </c>
      <c r="C29" s="135" t="s">
        <v>5</v>
      </c>
      <c r="D29" s="142" t="s">
        <v>27</v>
      </c>
      <c r="E29" s="131">
        <v>8</v>
      </c>
      <c r="F29" s="132">
        <v>15</v>
      </c>
      <c r="G29" s="70"/>
      <c r="H29" s="133">
        <f t="shared" si="4"/>
        <v>15</v>
      </c>
      <c r="I29" s="70"/>
      <c r="J29" s="133">
        <f t="shared" si="1"/>
        <v>15</v>
      </c>
      <c r="K29" s="72"/>
      <c r="L29" s="72">
        <v>2</v>
      </c>
      <c r="M29" s="143">
        <f t="shared" si="5"/>
        <v>2</v>
      </c>
      <c r="N29" s="72">
        <v>3</v>
      </c>
    </row>
    <row r="30" spans="1:14">
      <c r="A30" s="16"/>
      <c r="B30" s="135" t="s">
        <v>4</v>
      </c>
      <c r="C30" s="135"/>
      <c r="D30" s="142" t="s">
        <v>4</v>
      </c>
      <c r="E30" s="131">
        <v>7</v>
      </c>
      <c r="F30" s="132">
        <v>15</v>
      </c>
      <c r="G30" s="70"/>
      <c r="H30" s="133">
        <f t="shared" si="4"/>
        <v>15</v>
      </c>
      <c r="I30" s="70"/>
      <c r="J30" s="133">
        <f t="shared" si="1"/>
        <v>15</v>
      </c>
      <c r="K30" s="72"/>
      <c r="L30" s="72"/>
      <c r="M30" s="143">
        <f t="shared" si="5"/>
        <v>0</v>
      </c>
      <c r="N30" s="72"/>
    </row>
    <row r="31" spans="1:14">
      <c r="A31" s="16"/>
      <c r="B31" s="135" t="s">
        <v>0</v>
      </c>
      <c r="C31" s="135"/>
      <c r="D31" s="142" t="s">
        <v>9</v>
      </c>
      <c r="E31" s="131">
        <v>6</v>
      </c>
      <c r="F31" s="132">
        <v>37</v>
      </c>
      <c r="G31" s="70"/>
      <c r="H31" s="133">
        <f t="shared" si="4"/>
        <v>37</v>
      </c>
      <c r="I31" s="70"/>
      <c r="J31" s="133">
        <f t="shared" si="1"/>
        <v>37</v>
      </c>
      <c r="K31" s="72"/>
      <c r="L31" s="72">
        <v>2</v>
      </c>
      <c r="M31" s="143">
        <f t="shared" si="5"/>
        <v>2</v>
      </c>
      <c r="N31" s="72">
        <v>6</v>
      </c>
    </row>
    <row r="32" spans="1:14">
      <c r="A32" s="16"/>
      <c r="B32" s="135" t="s">
        <v>9</v>
      </c>
      <c r="C32" s="128"/>
      <c r="D32" s="142"/>
      <c r="E32" s="131">
        <v>5</v>
      </c>
      <c r="F32" s="132">
        <v>32</v>
      </c>
      <c r="G32" s="70"/>
      <c r="H32" s="133">
        <f t="shared" si="4"/>
        <v>32</v>
      </c>
      <c r="I32" s="70"/>
      <c r="J32" s="133">
        <f t="shared" si="1"/>
        <v>32</v>
      </c>
      <c r="K32" s="72"/>
      <c r="L32" s="72">
        <v>1</v>
      </c>
      <c r="M32" s="143">
        <f t="shared" si="5"/>
        <v>1</v>
      </c>
      <c r="N32" s="72">
        <v>3</v>
      </c>
    </row>
    <row r="33" spans="1:14">
      <c r="A33" s="16"/>
      <c r="B33" s="135"/>
      <c r="C33" s="135"/>
      <c r="D33" s="142"/>
      <c r="E33" s="131">
        <v>4</v>
      </c>
      <c r="F33" s="132">
        <v>58</v>
      </c>
      <c r="G33" s="70"/>
      <c r="H33" s="133">
        <f t="shared" si="4"/>
        <v>58</v>
      </c>
      <c r="I33" s="70"/>
      <c r="J33" s="133">
        <f t="shared" si="1"/>
        <v>58</v>
      </c>
      <c r="K33" s="72"/>
      <c r="L33" s="72">
        <v>1</v>
      </c>
      <c r="M33" s="143">
        <f t="shared" si="5"/>
        <v>1</v>
      </c>
      <c r="N33" s="72">
        <v>1</v>
      </c>
    </row>
    <row r="34" spans="1:14">
      <c r="A34" s="16"/>
      <c r="B34" s="135"/>
      <c r="C34" s="135" t="s">
        <v>1</v>
      </c>
      <c r="D34" s="142"/>
      <c r="E34" s="131">
        <v>3</v>
      </c>
      <c r="F34" s="70"/>
      <c r="G34" s="132">
        <v>56</v>
      </c>
      <c r="H34" s="133">
        <f t="shared" si="4"/>
        <v>56</v>
      </c>
      <c r="I34" s="70"/>
      <c r="J34" s="133">
        <f t="shared" si="1"/>
        <v>56</v>
      </c>
      <c r="K34" s="72"/>
      <c r="L34" s="72">
        <v>1</v>
      </c>
      <c r="M34" s="143">
        <f t="shared" si="5"/>
        <v>1</v>
      </c>
      <c r="N34" s="72">
        <v>3</v>
      </c>
    </row>
    <row r="35" spans="1:14">
      <c r="A35" s="16"/>
      <c r="B35" s="135"/>
      <c r="C35" s="135"/>
      <c r="D35" s="142"/>
      <c r="E35" s="131">
        <v>2</v>
      </c>
      <c r="F35" s="70"/>
      <c r="G35" s="132">
        <v>36</v>
      </c>
      <c r="H35" s="133">
        <f t="shared" si="4"/>
        <v>36</v>
      </c>
      <c r="I35" s="70"/>
      <c r="J35" s="133">
        <f t="shared" si="1"/>
        <v>36</v>
      </c>
      <c r="K35" s="72"/>
      <c r="L35" s="72"/>
      <c r="M35" s="143">
        <f t="shared" si="5"/>
        <v>0</v>
      </c>
      <c r="N35" s="72"/>
    </row>
    <row r="36" spans="1:14">
      <c r="A36" s="16"/>
      <c r="B36" s="139"/>
      <c r="C36" s="139"/>
      <c r="D36" s="142"/>
      <c r="E36" s="128">
        <v>1</v>
      </c>
      <c r="F36" s="70"/>
      <c r="G36" s="132">
        <v>19</v>
      </c>
      <c r="H36" s="133">
        <f t="shared" si="4"/>
        <v>19</v>
      </c>
      <c r="I36" s="70">
        <v>27</v>
      </c>
      <c r="J36" s="133">
        <f t="shared" si="1"/>
        <v>46</v>
      </c>
      <c r="K36" s="72">
        <v>4</v>
      </c>
      <c r="L36" s="72">
        <v>4</v>
      </c>
      <c r="M36" s="143">
        <f t="shared" si="5"/>
        <v>8</v>
      </c>
      <c r="N36" s="72">
        <v>4</v>
      </c>
    </row>
    <row r="37" spans="1:14" ht="12.75" customHeight="1">
      <c r="A37" s="16"/>
      <c r="B37" s="260" t="s">
        <v>19</v>
      </c>
      <c r="C37" s="261"/>
      <c r="D37" s="261"/>
      <c r="E37" s="261"/>
      <c r="F37" s="141">
        <f t="shared" ref="F37:N37" si="6">SUM(F24:F36)</f>
        <v>1033</v>
      </c>
      <c r="G37" s="133">
        <f t="shared" si="6"/>
        <v>111</v>
      </c>
      <c r="H37" s="144">
        <f t="shared" si="6"/>
        <v>1144</v>
      </c>
      <c r="I37" s="145">
        <f t="shared" si="6"/>
        <v>27</v>
      </c>
      <c r="J37" s="140">
        <f t="shared" si="6"/>
        <v>1171</v>
      </c>
      <c r="K37" s="141">
        <f t="shared" si="6"/>
        <v>304</v>
      </c>
      <c r="L37" s="133">
        <f t="shared" si="6"/>
        <v>102</v>
      </c>
      <c r="M37" s="140">
        <f t="shared" si="6"/>
        <v>406</v>
      </c>
      <c r="N37" s="141">
        <f t="shared" si="6"/>
        <v>160</v>
      </c>
    </row>
    <row r="38" spans="1:14">
      <c r="A38" s="16"/>
      <c r="B38" s="128"/>
      <c r="C38" s="128"/>
      <c r="D38" s="146"/>
      <c r="E38" s="131">
        <v>13</v>
      </c>
      <c r="F38" s="70">
        <v>4</v>
      </c>
      <c r="G38" s="70"/>
      <c r="H38" s="133">
        <f t="shared" si="4"/>
        <v>4</v>
      </c>
      <c r="I38" s="70"/>
      <c r="J38" s="133">
        <f t="shared" si="1"/>
        <v>4</v>
      </c>
      <c r="K38" s="72">
        <v>1</v>
      </c>
      <c r="L38" s="72">
        <v>4</v>
      </c>
      <c r="M38" s="143">
        <f>K38+L38</f>
        <v>5</v>
      </c>
      <c r="N38" s="72">
        <v>7</v>
      </c>
    </row>
    <row r="39" spans="1:14">
      <c r="A39" s="16"/>
      <c r="B39" s="135" t="s">
        <v>1</v>
      </c>
      <c r="C39" s="135" t="s">
        <v>0</v>
      </c>
      <c r="D39" s="142" t="s">
        <v>21</v>
      </c>
      <c r="E39" s="131">
        <v>12</v>
      </c>
      <c r="F39" s="70">
        <v>1</v>
      </c>
      <c r="G39" s="70"/>
      <c r="H39" s="133">
        <f t="shared" si="4"/>
        <v>1</v>
      </c>
      <c r="I39" s="70"/>
      <c r="J39" s="133">
        <f t="shared" si="1"/>
        <v>1</v>
      </c>
      <c r="K39" s="72"/>
      <c r="L39" s="72"/>
      <c r="M39" s="143">
        <f t="shared" ref="M39:M50" si="7">K39+L39</f>
        <v>0</v>
      </c>
      <c r="N39" s="72"/>
    </row>
    <row r="40" spans="1:14">
      <c r="A40" s="16"/>
      <c r="B40" s="135" t="s">
        <v>10</v>
      </c>
      <c r="C40" s="135"/>
      <c r="D40" s="142" t="s">
        <v>10</v>
      </c>
      <c r="E40" s="131">
        <v>11</v>
      </c>
      <c r="F40" s="70"/>
      <c r="G40" s="70"/>
      <c r="H40" s="133">
        <f t="shared" si="4"/>
        <v>0</v>
      </c>
      <c r="I40" s="70"/>
      <c r="J40" s="133">
        <f t="shared" si="1"/>
        <v>0</v>
      </c>
      <c r="K40" s="72"/>
      <c r="L40" s="72"/>
      <c r="M40" s="143">
        <f t="shared" si="7"/>
        <v>0</v>
      </c>
      <c r="N40" s="72"/>
    </row>
    <row r="41" spans="1:14">
      <c r="A41" s="16"/>
      <c r="B41" s="135" t="s">
        <v>11</v>
      </c>
      <c r="C41" s="128"/>
      <c r="D41" s="142" t="s">
        <v>2</v>
      </c>
      <c r="E41" s="131">
        <v>10</v>
      </c>
      <c r="F41" s="70"/>
      <c r="G41" s="70"/>
      <c r="H41" s="133">
        <f t="shared" si="4"/>
        <v>0</v>
      </c>
      <c r="I41" s="70"/>
      <c r="J41" s="133">
        <f t="shared" si="1"/>
        <v>0</v>
      </c>
      <c r="K41" s="72"/>
      <c r="L41" s="72"/>
      <c r="M41" s="143">
        <f t="shared" si="7"/>
        <v>0</v>
      </c>
      <c r="N41" s="72"/>
    </row>
    <row r="42" spans="1:14">
      <c r="A42" s="16"/>
      <c r="B42" s="135" t="s">
        <v>4</v>
      </c>
      <c r="C42" s="135"/>
      <c r="D42" s="142" t="s">
        <v>27</v>
      </c>
      <c r="E42" s="131">
        <v>9</v>
      </c>
      <c r="F42" s="70"/>
      <c r="G42" s="70"/>
      <c r="H42" s="133">
        <f t="shared" si="4"/>
        <v>0</v>
      </c>
      <c r="I42" s="70"/>
      <c r="J42" s="133">
        <f t="shared" si="1"/>
        <v>0</v>
      </c>
      <c r="K42" s="72"/>
      <c r="L42" s="72"/>
      <c r="M42" s="143">
        <f t="shared" si="7"/>
        <v>0</v>
      </c>
      <c r="N42" s="72"/>
    </row>
    <row r="43" spans="1:14">
      <c r="A43" s="16"/>
      <c r="B43" s="135" t="s">
        <v>3</v>
      </c>
      <c r="C43" s="135" t="s">
        <v>5</v>
      </c>
      <c r="D43" s="142" t="s">
        <v>1</v>
      </c>
      <c r="E43" s="131">
        <v>8</v>
      </c>
      <c r="F43" s="70"/>
      <c r="G43" s="70"/>
      <c r="H43" s="133">
        <f t="shared" si="4"/>
        <v>0</v>
      </c>
      <c r="I43" s="70"/>
      <c r="J43" s="133">
        <f t="shared" si="1"/>
        <v>0</v>
      </c>
      <c r="K43" s="72"/>
      <c r="L43" s="72"/>
      <c r="M43" s="143">
        <f t="shared" si="7"/>
        <v>0</v>
      </c>
      <c r="N43" s="72"/>
    </row>
    <row r="44" spans="1:14">
      <c r="A44" s="16"/>
      <c r="B44" s="135" t="s">
        <v>4</v>
      </c>
      <c r="C44" s="135"/>
      <c r="D44" s="142" t="s">
        <v>26</v>
      </c>
      <c r="E44" s="131">
        <v>7</v>
      </c>
      <c r="F44" s="70"/>
      <c r="G44" s="70"/>
      <c r="H44" s="133">
        <f t="shared" si="4"/>
        <v>0</v>
      </c>
      <c r="I44" s="70"/>
      <c r="J44" s="133">
        <f t="shared" si="1"/>
        <v>0</v>
      </c>
      <c r="K44" s="72"/>
      <c r="L44" s="208"/>
      <c r="M44" s="143">
        <f t="shared" si="7"/>
        <v>0</v>
      </c>
      <c r="N44" s="72"/>
    </row>
    <row r="45" spans="1:14">
      <c r="A45" s="16"/>
      <c r="B45" s="135" t="s">
        <v>1</v>
      </c>
      <c r="C45" s="135"/>
      <c r="D45" s="142" t="s">
        <v>22</v>
      </c>
      <c r="E45" s="131">
        <v>6</v>
      </c>
      <c r="F45" s="70"/>
      <c r="G45" s="70"/>
      <c r="H45" s="133">
        <f t="shared" si="4"/>
        <v>0</v>
      </c>
      <c r="I45" s="70"/>
      <c r="J45" s="133">
        <f t="shared" si="1"/>
        <v>0</v>
      </c>
      <c r="K45" s="72"/>
      <c r="L45" s="72"/>
      <c r="M45" s="143">
        <f t="shared" si="7"/>
        <v>0</v>
      </c>
      <c r="N45" s="72"/>
    </row>
    <row r="46" spans="1:14">
      <c r="A46" s="16"/>
      <c r="B46" s="135" t="s">
        <v>12</v>
      </c>
      <c r="C46" s="128"/>
      <c r="D46" s="142" t="s">
        <v>2</v>
      </c>
      <c r="E46" s="131">
        <v>5</v>
      </c>
      <c r="F46" s="70"/>
      <c r="G46" s="70"/>
      <c r="H46" s="133">
        <f t="shared" si="4"/>
        <v>0</v>
      </c>
      <c r="I46" s="70"/>
      <c r="J46" s="133">
        <f t="shared" si="1"/>
        <v>0</v>
      </c>
      <c r="K46" s="72"/>
      <c r="L46" s="72"/>
      <c r="M46" s="143">
        <f t="shared" si="7"/>
        <v>0</v>
      </c>
      <c r="N46" s="72"/>
    </row>
    <row r="47" spans="1:14">
      <c r="A47" s="16"/>
      <c r="B47" s="135"/>
      <c r="C47" s="135"/>
      <c r="D47" s="142" t="s">
        <v>7</v>
      </c>
      <c r="E47" s="131">
        <v>4</v>
      </c>
      <c r="F47" s="70"/>
      <c r="G47" s="70"/>
      <c r="H47" s="133">
        <f t="shared" si="4"/>
        <v>0</v>
      </c>
      <c r="I47" s="70"/>
      <c r="J47" s="133">
        <f t="shared" si="1"/>
        <v>0</v>
      </c>
      <c r="K47" s="72"/>
      <c r="L47" s="72">
        <v>1</v>
      </c>
      <c r="M47" s="143">
        <f t="shared" si="7"/>
        <v>1</v>
      </c>
      <c r="N47" s="72">
        <v>1</v>
      </c>
    </row>
    <row r="48" spans="1:14">
      <c r="A48" s="16"/>
      <c r="B48" s="135"/>
      <c r="C48" s="135" t="s">
        <v>1</v>
      </c>
      <c r="D48" s="142" t="s">
        <v>1</v>
      </c>
      <c r="E48" s="131">
        <v>3</v>
      </c>
      <c r="F48" s="70"/>
      <c r="G48" s="70"/>
      <c r="H48" s="133">
        <f t="shared" si="4"/>
        <v>0</v>
      </c>
      <c r="I48" s="70"/>
      <c r="J48" s="133">
        <f t="shared" si="1"/>
        <v>0</v>
      </c>
      <c r="K48" s="72"/>
      <c r="L48" s="72"/>
      <c r="M48" s="143">
        <f t="shared" si="7"/>
        <v>0</v>
      </c>
      <c r="N48" s="72"/>
    </row>
    <row r="49" spans="1:14">
      <c r="A49" s="16"/>
      <c r="B49" s="135"/>
      <c r="C49" s="135"/>
      <c r="D49" s="142" t="s">
        <v>3</v>
      </c>
      <c r="E49" s="131">
        <v>2</v>
      </c>
      <c r="F49" s="70"/>
      <c r="G49" s="70"/>
      <c r="H49" s="133">
        <f t="shared" si="4"/>
        <v>0</v>
      </c>
      <c r="I49" s="70"/>
      <c r="J49" s="133">
        <f t="shared" si="1"/>
        <v>0</v>
      </c>
      <c r="K49" s="72"/>
      <c r="L49" s="72"/>
      <c r="M49" s="143">
        <f t="shared" si="7"/>
        <v>0</v>
      </c>
      <c r="N49" s="72"/>
    </row>
    <row r="50" spans="1:14">
      <c r="A50" s="16"/>
      <c r="B50" s="139"/>
      <c r="C50" s="142"/>
      <c r="D50" s="139"/>
      <c r="E50" s="128">
        <v>1</v>
      </c>
      <c r="F50" s="78"/>
      <c r="G50" s="78"/>
      <c r="H50" s="147">
        <f t="shared" si="4"/>
        <v>0</v>
      </c>
      <c r="I50" s="78"/>
      <c r="J50" s="147">
        <f t="shared" si="1"/>
        <v>0</v>
      </c>
      <c r="K50" s="80"/>
      <c r="L50" s="80"/>
      <c r="M50" s="148">
        <f t="shared" si="7"/>
        <v>0</v>
      </c>
      <c r="N50" s="80"/>
    </row>
    <row r="51" spans="1:14" ht="12.75" customHeight="1">
      <c r="A51" s="61"/>
      <c r="B51" s="262" t="s">
        <v>20</v>
      </c>
      <c r="C51" s="262"/>
      <c r="D51" s="262"/>
      <c r="E51" s="262"/>
      <c r="F51" s="133">
        <f t="shared" ref="F51:N51" si="8">SUM(F38:F50)</f>
        <v>5</v>
      </c>
      <c r="G51" s="133">
        <f t="shared" si="8"/>
        <v>0</v>
      </c>
      <c r="H51" s="133">
        <f t="shared" si="8"/>
        <v>5</v>
      </c>
      <c r="I51" s="133">
        <f t="shared" si="8"/>
        <v>0</v>
      </c>
      <c r="J51" s="133">
        <f t="shared" si="8"/>
        <v>5</v>
      </c>
      <c r="K51" s="133">
        <f t="shared" si="8"/>
        <v>1</v>
      </c>
      <c r="L51" s="133">
        <f t="shared" si="8"/>
        <v>5</v>
      </c>
      <c r="M51" s="133">
        <f t="shared" si="8"/>
        <v>6</v>
      </c>
      <c r="N51" s="133">
        <f t="shared" si="8"/>
        <v>8</v>
      </c>
    </row>
    <row r="52" spans="1:14">
      <c r="A52" s="61"/>
      <c r="B52" s="260" t="s">
        <v>37</v>
      </c>
      <c r="C52" s="261"/>
      <c r="D52" s="261"/>
      <c r="E52" s="263"/>
      <c r="F52" s="70"/>
      <c r="G52" s="70"/>
      <c r="H52" s="70"/>
      <c r="I52" s="70"/>
      <c r="J52" s="70"/>
      <c r="K52" s="70">
        <v>2</v>
      </c>
      <c r="L52" s="70">
        <v>10</v>
      </c>
      <c r="M52" s="70">
        <v>12</v>
      </c>
      <c r="N52" s="70">
        <v>13</v>
      </c>
    </row>
    <row r="53" spans="1:14" ht="12.75" customHeight="1">
      <c r="A53" s="61"/>
      <c r="B53" s="265" t="s">
        <v>40</v>
      </c>
      <c r="C53" s="265"/>
      <c r="D53" s="265"/>
      <c r="E53" s="265"/>
      <c r="F53" s="149">
        <f t="shared" ref="F53:N53" si="9">+F23+F37+F51+F52</f>
        <v>1560</v>
      </c>
      <c r="G53" s="149">
        <f t="shared" si="9"/>
        <v>158</v>
      </c>
      <c r="H53" s="149">
        <f t="shared" si="9"/>
        <v>1718</v>
      </c>
      <c r="I53" s="149">
        <f t="shared" si="9"/>
        <v>36</v>
      </c>
      <c r="J53" s="149">
        <f t="shared" si="9"/>
        <v>1754</v>
      </c>
      <c r="K53" s="149">
        <f t="shared" si="9"/>
        <v>490</v>
      </c>
      <c r="L53" s="149">
        <f t="shared" si="9"/>
        <v>155</v>
      </c>
      <c r="M53" s="149">
        <f t="shared" si="9"/>
        <v>645</v>
      </c>
      <c r="N53" s="149">
        <f t="shared" si="9"/>
        <v>232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4:E4"/>
    <mergeCell ref="D2:J2"/>
    <mergeCell ref="D3:J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G43" sqref="G4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57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84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1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154</v>
      </c>
      <c r="G10" s="70"/>
      <c r="H10" s="71">
        <f>F10+G10</f>
        <v>154</v>
      </c>
      <c r="I10" s="70"/>
      <c r="J10" s="71">
        <f>H10+I10</f>
        <v>154</v>
      </c>
      <c r="K10" s="72">
        <v>141</v>
      </c>
      <c r="L10" s="72">
        <v>23</v>
      </c>
      <c r="M10" s="73">
        <f>K10+L10</f>
        <v>164</v>
      </c>
      <c r="N10" s="72">
        <v>24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21</v>
      </c>
      <c r="G11" s="70"/>
      <c r="H11" s="71">
        <f t="shared" ref="H11:H22" si="0">F11+G11</f>
        <v>21</v>
      </c>
      <c r="I11" s="70"/>
      <c r="J11" s="71">
        <f t="shared" ref="J11:J50" si="1">H11+I11</f>
        <v>21</v>
      </c>
      <c r="K11" s="72">
        <v>1</v>
      </c>
      <c r="L11" s="72">
        <v>5</v>
      </c>
      <c r="M11" s="73">
        <f t="shared" ref="M11:M22" si="2">K11+L11</f>
        <v>6</v>
      </c>
      <c r="N11" s="72">
        <v>9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9</v>
      </c>
      <c r="G12" s="70"/>
      <c r="H12" s="71">
        <f t="shared" si="0"/>
        <v>9</v>
      </c>
      <c r="I12" s="70"/>
      <c r="J12" s="71">
        <f t="shared" si="1"/>
        <v>9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8</v>
      </c>
      <c r="G13" s="70"/>
      <c r="H13" s="71">
        <f t="shared" si="0"/>
        <v>8</v>
      </c>
      <c r="I13" s="70"/>
      <c r="J13" s="71">
        <f t="shared" si="1"/>
        <v>8</v>
      </c>
      <c r="K13" s="72"/>
      <c r="L13" s="72"/>
      <c r="M13" s="73">
        <f t="shared" si="2"/>
        <v>0</v>
      </c>
      <c r="N13" s="72"/>
    </row>
    <row r="14" spans="1:14" ht="12.75" customHeight="1">
      <c r="A14" s="16"/>
      <c r="B14" s="12" t="s">
        <v>3</v>
      </c>
      <c r="C14" s="17"/>
      <c r="D14" s="13" t="s">
        <v>25</v>
      </c>
      <c r="E14" s="85">
        <v>9</v>
      </c>
      <c r="F14" s="70">
        <v>3</v>
      </c>
      <c r="G14" s="70"/>
      <c r="H14" s="71">
        <f t="shared" si="0"/>
        <v>3</v>
      </c>
      <c r="I14" s="70"/>
      <c r="J14" s="71">
        <f t="shared" si="1"/>
        <v>3</v>
      </c>
      <c r="K14" s="72">
        <v>1</v>
      </c>
      <c r="L14" s="72"/>
      <c r="M14" s="73">
        <f t="shared" si="2"/>
        <v>1</v>
      </c>
      <c r="N14" s="72"/>
    </row>
    <row r="15" spans="1:14" ht="12.75" customHeight="1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56</v>
      </c>
      <c r="G15" s="70"/>
      <c r="H15" s="71">
        <f t="shared" si="0"/>
        <v>56</v>
      </c>
      <c r="I15" s="70"/>
      <c r="J15" s="71">
        <f t="shared" si="1"/>
        <v>56</v>
      </c>
      <c r="K15" s="72"/>
      <c r="L15" s="72"/>
      <c r="M15" s="73">
        <f t="shared" si="2"/>
        <v>0</v>
      </c>
      <c r="N15" s="72"/>
    </row>
    <row r="16" spans="1:14" ht="12.75" customHeight="1">
      <c r="A16" s="16"/>
      <c r="B16" s="12" t="s">
        <v>6</v>
      </c>
      <c r="C16" s="17"/>
      <c r="D16" s="13" t="s">
        <v>12</v>
      </c>
      <c r="E16" s="85">
        <v>7</v>
      </c>
      <c r="F16" s="70">
        <v>19</v>
      </c>
      <c r="G16" s="70"/>
      <c r="H16" s="71">
        <f t="shared" si="0"/>
        <v>19</v>
      </c>
      <c r="I16" s="70"/>
      <c r="J16" s="71">
        <f t="shared" si="1"/>
        <v>19</v>
      </c>
      <c r="K16" s="72"/>
      <c r="L16" s="72">
        <v>1</v>
      </c>
      <c r="M16" s="73">
        <f t="shared" si="2"/>
        <v>1</v>
      </c>
      <c r="N16" s="72">
        <v>1</v>
      </c>
    </row>
    <row r="17" spans="1:14" ht="12.75" customHeight="1">
      <c r="A17" s="16"/>
      <c r="B17" s="12" t="s">
        <v>7</v>
      </c>
      <c r="C17" s="18"/>
      <c r="D17" s="13" t="s">
        <v>4</v>
      </c>
      <c r="E17" s="85">
        <v>6</v>
      </c>
      <c r="F17" s="70">
        <v>21</v>
      </c>
      <c r="G17" s="70"/>
      <c r="H17" s="71">
        <f t="shared" si="0"/>
        <v>21</v>
      </c>
      <c r="I17" s="70"/>
      <c r="J17" s="71">
        <f t="shared" si="1"/>
        <v>21</v>
      </c>
      <c r="K17" s="72">
        <v>1</v>
      </c>
      <c r="L17" s="72"/>
      <c r="M17" s="73">
        <f t="shared" si="2"/>
        <v>1</v>
      </c>
      <c r="N17" s="72"/>
    </row>
    <row r="18" spans="1:14" ht="12.75" customHeight="1">
      <c r="A18" s="16"/>
      <c r="B18" s="12" t="s">
        <v>1</v>
      </c>
      <c r="C18" s="17"/>
      <c r="D18" s="13" t="s">
        <v>9</v>
      </c>
      <c r="E18" s="85">
        <v>5</v>
      </c>
      <c r="F18" s="70">
        <v>36</v>
      </c>
      <c r="G18" s="70"/>
      <c r="H18" s="71">
        <f t="shared" si="0"/>
        <v>36</v>
      </c>
      <c r="I18" s="70"/>
      <c r="J18" s="71">
        <f t="shared" si="1"/>
        <v>36</v>
      </c>
      <c r="K18" s="72">
        <v>0</v>
      </c>
      <c r="L18" s="72"/>
      <c r="M18" s="73">
        <f t="shared" si="2"/>
        <v>0</v>
      </c>
      <c r="N18" s="72"/>
    </row>
    <row r="19" spans="1:14" ht="12.75" customHeight="1">
      <c r="A19" s="16"/>
      <c r="B19" s="12"/>
      <c r="C19" s="17"/>
      <c r="D19" s="13" t="s">
        <v>12</v>
      </c>
      <c r="E19" s="85">
        <v>4</v>
      </c>
      <c r="F19" s="70">
        <v>18</v>
      </c>
      <c r="G19" s="70"/>
      <c r="H19" s="71">
        <f t="shared" si="0"/>
        <v>18</v>
      </c>
      <c r="I19" s="70"/>
      <c r="J19" s="71">
        <f t="shared" si="1"/>
        <v>18</v>
      </c>
      <c r="K19" s="72"/>
      <c r="L19" s="72"/>
      <c r="M19" s="73">
        <f t="shared" si="2"/>
        <v>0</v>
      </c>
      <c r="N19" s="72"/>
    </row>
    <row r="20" spans="1:14">
      <c r="A20" s="16"/>
      <c r="B20" s="12"/>
      <c r="C20" s="17" t="s">
        <v>1</v>
      </c>
      <c r="D20" s="9"/>
      <c r="E20" s="85">
        <v>3</v>
      </c>
      <c r="F20" s="70"/>
      <c r="G20" s="70"/>
      <c r="H20" s="71">
        <f t="shared" si="0"/>
        <v>0</v>
      </c>
      <c r="I20" s="70"/>
      <c r="J20" s="71">
        <f t="shared" si="1"/>
        <v>0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85">
        <v>2</v>
      </c>
      <c r="F21" s="70"/>
      <c r="G21" s="70">
        <v>1</v>
      </c>
      <c r="H21" s="71">
        <f t="shared" si="0"/>
        <v>1</v>
      </c>
      <c r="I21" s="70"/>
      <c r="J21" s="71">
        <f t="shared" si="1"/>
        <v>1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/>
      <c r="H22" s="71">
        <f t="shared" si="0"/>
        <v>0</v>
      </c>
      <c r="I22" s="70">
        <v>8</v>
      </c>
      <c r="J22" s="71">
        <f t="shared" si="1"/>
        <v>8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345</v>
      </c>
      <c r="G23" s="71">
        <f t="shared" si="3"/>
        <v>1</v>
      </c>
      <c r="H23" s="64">
        <f t="shared" si="3"/>
        <v>346</v>
      </c>
      <c r="I23" s="71">
        <f t="shared" si="3"/>
        <v>8</v>
      </c>
      <c r="J23" s="64">
        <f t="shared" si="3"/>
        <v>354</v>
      </c>
      <c r="K23" s="74">
        <f t="shared" si="3"/>
        <v>145</v>
      </c>
      <c r="L23" s="74">
        <f t="shared" si="3"/>
        <v>29</v>
      </c>
      <c r="M23" s="71">
        <f t="shared" si="3"/>
        <v>174</v>
      </c>
      <c r="N23" s="71">
        <f t="shared" si="3"/>
        <v>34</v>
      </c>
    </row>
    <row r="24" spans="1:14">
      <c r="A24" s="16"/>
      <c r="B24" s="12"/>
      <c r="C24" s="12"/>
      <c r="D24" s="15"/>
      <c r="E24" s="14">
        <v>13</v>
      </c>
      <c r="F24" s="70">
        <v>340</v>
      </c>
      <c r="G24" s="70"/>
      <c r="H24" s="71">
        <f>F24+G24</f>
        <v>340</v>
      </c>
      <c r="I24" s="70"/>
      <c r="J24" s="71">
        <f t="shared" si="1"/>
        <v>340</v>
      </c>
      <c r="K24" s="72">
        <v>100</v>
      </c>
      <c r="L24" s="72">
        <v>25</v>
      </c>
      <c r="M24" s="75">
        <f>K24+L24</f>
        <v>125</v>
      </c>
      <c r="N24" s="72">
        <v>37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35</v>
      </c>
      <c r="G25" s="70"/>
      <c r="H25" s="71">
        <f t="shared" ref="H25:H50" si="4">F25+G25</f>
        <v>35</v>
      </c>
      <c r="I25" s="70"/>
      <c r="J25" s="71">
        <f t="shared" si="1"/>
        <v>35</v>
      </c>
      <c r="K25" s="72">
        <v>1</v>
      </c>
      <c r="L25" s="72"/>
      <c r="M25" s="75">
        <f t="shared" ref="M25:M36" si="5">K25+L25</f>
        <v>1</v>
      </c>
      <c r="N25" s="72"/>
    </row>
    <row r="26" spans="1:14">
      <c r="A26" s="16"/>
      <c r="B26" s="12" t="s">
        <v>7</v>
      </c>
      <c r="C26" s="14"/>
      <c r="D26" s="15"/>
      <c r="E26" s="85">
        <v>11</v>
      </c>
      <c r="F26" s="70">
        <v>13</v>
      </c>
      <c r="G26" s="70"/>
      <c r="H26" s="71">
        <f t="shared" si="4"/>
        <v>13</v>
      </c>
      <c r="I26" s="70"/>
      <c r="J26" s="71">
        <f t="shared" si="1"/>
        <v>13</v>
      </c>
      <c r="K26" s="72">
        <v>1</v>
      </c>
      <c r="L26" s="72">
        <v>1</v>
      </c>
      <c r="M26" s="75">
        <f t="shared" si="5"/>
        <v>2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17</v>
      </c>
      <c r="G27" s="70"/>
      <c r="H27" s="71">
        <f t="shared" si="4"/>
        <v>17</v>
      </c>
      <c r="I27" s="70"/>
      <c r="J27" s="71">
        <f t="shared" si="1"/>
        <v>17</v>
      </c>
      <c r="K27" s="72">
        <v>2</v>
      </c>
      <c r="L27" s="72">
        <v>1</v>
      </c>
      <c r="M27" s="75">
        <f t="shared" si="5"/>
        <v>3</v>
      </c>
      <c r="N27" s="72">
        <v>2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3</v>
      </c>
      <c r="G28" s="70"/>
      <c r="H28" s="71">
        <f t="shared" si="4"/>
        <v>3</v>
      </c>
      <c r="I28" s="70"/>
      <c r="J28" s="71">
        <f t="shared" si="1"/>
        <v>3</v>
      </c>
      <c r="K28" s="72">
        <v>1</v>
      </c>
      <c r="L28" s="72">
        <v>1</v>
      </c>
      <c r="M28" s="75">
        <f t="shared" si="5"/>
        <v>2</v>
      </c>
      <c r="N28" s="7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41</v>
      </c>
      <c r="G29" s="70"/>
      <c r="H29" s="71">
        <f t="shared" si="4"/>
        <v>41</v>
      </c>
      <c r="I29" s="70"/>
      <c r="J29" s="71">
        <f t="shared" si="1"/>
        <v>41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20</v>
      </c>
      <c r="G30" s="70"/>
      <c r="H30" s="71">
        <f t="shared" si="4"/>
        <v>20</v>
      </c>
      <c r="I30" s="70"/>
      <c r="J30" s="71">
        <f t="shared" si="1"/>
        <v>20</v>
      </c>
      <c r="K30" s="72"/>
      <c r="L30" s="72">
        <v>2</v>
      </c>
      <c r="M30" s="75">
        <f t="shared" si="5"/>
        <v>2</v>
      </c>
      <c r="N30" s="72">
        <v>3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23</v>
      </c>
      <c r="G31" s="70"/>
      <c r="H31" s="71">
        <f t="shared" si="4"/>
        <v>23</v>
      </c>
      <c r="I31" s="70"/>
      <c r="J31" s="71">
        <f t="shared" si="1"/>
        <v>23</v>
      </c>
      <c r="K31" s="72">
        <v>1</v>
      </c>
      <c r="L31" s="72">
        <v>1</v>
      </c>
      <c r="M31" s="75">
        <f t="shared" si="5"/>
        <v>2</v>
      </c>
      <c r="N31" s="72">
        <v>2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32</v>
      </c>
      <c r="G32" s="70"/>
      <c r="H32" s="71">
        <f t="shared" si="4"/>
        <v>32</v>
      </c>
      <c r="I32" s="70"/>
      <c r="J32" s="71">
        <f t="shared" si="1"/>
        <v>32</v>
      </c>
      <c r="K32" s="72"/>
      <c r="L32" s="72"/>
      <c r="M32" s="75">
        <f t="shared" si="5"/>
        <v>0</v>
      </c>
      <c r="N32" s="72"/>
    </row>
    <row r="33" spans="1:14">
      <c r="A33" s="16"/>
      <c r="B33" s="12"/>
      <c r="C33" s="12"/>
      <c r="D33" s="15"/>
      <c r="E33" s="85">
        <v>4</v>
      </c>
      <c r="F33" s="70">
        <v>18</v>
      </c>
      <c r="G33" s="70"/>
      <c r="H33" s="71">
        <f t="shared" si="4"/>
        <v>18</v>
      </c>
      <c r="I33" s="70"/>
      <c r="J33" s="71">
        <f t="shared" si="1"/>
        <v>18</v>
      </c>
      <c r="K33" s="72"/>
      <c r="L33" s="72"/>
      <c r="M33" s="75">
        <f t="shared" si="5"/>
        <v>0</v>
      </c>
      <c r="N33" s="72"/>
    </row>
    <row r="34" spans="1:14">
      <c r="A34" s="16"/>
      <c r="B34" s="12"/>
      <c r="C34" s="12" t="s">
        <v>1</v>
      </c>
      <c r="D34" s="15"/>
      <c r="E34" s="85">
        <v>3</v>
      </c>
      <c r="F34" s="70"/>
      <c r="G34" s="70">
        <v>1</v>
      </c>
      <c r="H34" s="71">
        <f t="shared" si="4"/>
        <v>1</v>
      </c>
      <c r="I34" s="70"/>
      <c r="J34" s="71">
        <f t="shared" si="1"/>
        <v>1</v>
      </c>
      <c r="K34" s="72"/>
      <c r="L34" s="72"/>
      <c r="M34" s="75">
        <f t="shared" si="5"/>
        <v>0</v>
      </c>
      <c r="N34" s="72"/>
    </row>
    <row r="35" spans="1:14">
      <c r="A35" s="16"/>
      <c r="B35" s="12"/>
      <c r="C35" s="12"/>
      <c r="D35" s="15"/>
      <c r="E35" s="85">
        <v>2</v>
      </c>
      <c r="F35" s="70"/>
      <c r="G35" s="70"/>
      <c r="H35" s="71">
        <f t="shared" si="4"/>
        <v>0</v>
      </c>
      <c r="I35" s="70"/>
      <c r="J35" s="71">
        <f t="shared" si="1"/>
        <v>0</v>
      </c>
      <c r="K35" s="72"/>
      <c r="L35" s="72">
        <v>2</v>
      </c>
      <c r="M35" s="75">
        <f t="shared" si="5"/>
        <v>2</v>
      </c>
      <c r="N35" s="72">
        <v>2</v>
      </c>
    </row>
    <row r="36" spans="1:14">
      <c r="A36" s="16"/>
      <c r="B36" s="14"/>
      <c r="C36" s="14"/>
      <c r="D36" s="15"/>
      <c r="E36" s="68">
        <v>1</v>
      </c>
      <c r="F36" s="70"/>
      <c r="G36" s="70"/>
      <c r="H36" s="71">
        <f t="shared" si="4"/>
        <v>0</v>
      </c>
      <c r="I36" s="70">
        <v>19</v>
      </c>
      <c r="J36" s="71">
        <f t="shared" si="1"/>
        <v>19</v>
      </c>
      <c r="K36" s="72"/>
      <c r="L36" s="72">
        <v>1</v>
      </c>
      <c r="M36" s="75">
        <f t="shared" si="5"/>
        <v>1</v>
      </c>
      <c r="N36" s="72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542</v>
      </c>
      <c r="G37" s="71">
        <f t="shared" si="6"/>
        <v>1</v>
      </c>
      <c r="H37" s="76">
        <f t="shared" si="6"/>
        <v>543</v>
      </c>
      <c r="I37" s="77">
        <f t="shared" si="6"/>
        <v>19</v>
      </c>
      <c r="J37" s="64">
        <f t="shared" si="6"/>
        <v>562</v>
      </c>
      <c r="K37" s="74">
        <f t="shared" si="6"/>
        <v>106</v>
      </c>
      <c r="L37" s="71">
        <f t="shared" si="6"/>
        <v>34</v>
      </c>
      <c r="M37" s="64">
        <f t="shared" si="6"/>
        <v>140</v>
      </c>
      <c r="N37" s="74">
        <f t="shared" si="6"/>
        <v>49</v>
      </c>
    </row>
    <row r="38" spans="1:14">
      <c r="A38" s="16"/>
      <c r="B38" s="68"/>
      <c r="C38" s="68"/>
      <c r="D38" s="153"/>
      <c r="E38" s="85">
        <v>13</v>
      </c>
      <c r="F38" s="70">
        <v>2</v>
      </c>
      <c r="G38" s="70"/>
      <c r="H38" s="71">
        <f t="shared" si="4"/>
        <v>2</v>
      </c>
      <c r="I38" s="70"/>
      <c r="J38" s="71">
        <f t="shared" si="1"/>
        <v>2</v>
      </c>
      <c r="K38" s="72"/>
      <c r="L38" s="72">
        <v>1</v>
      </c>
      <c r="M38" s="75">
        <f>K38+L38</f>
        <v>1</v>
      </c>
      <c r="N38" s="7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</v>
      </c>
      <c r="J50" s="79">
        <f t="shared" si="1"/>
        <v>4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4</v>
      </c>
      <c r="J51" s="71">
        <f t="shared" si="8"/>
        <v>6</v>
      </c>
      <c r="K51" s="71">
        <f t="shared" si="8"/>
        <v>0</v>
      </c>
      <c r="L51" s="71">
        <f t="shared" si="8"/>
        <v>1</v>
      </c>
      <c r="M51" s="71">
        <f t="shared" si="8"/>
        <v>1</v>
      </c>
      <c r="N51" s="71">
        <f t="shared" si="8"/>
        <v>1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0"/>
      <c r="I52" s="70"/>
      <c r="J52" s="70"/>
      <c r="K52" s="70"/>
      <c r="L52" s="70"/>
      <c r="M52" s="70"/>
      <c r="N52" s="70"/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889</v>
      </c>
      <c r="G53" s="86">
        <f t="shared" si="9"/>
        <v>2</v>
      </c>
      <c r="H53" s="86">
        <f t="shared" si="9"/>
        <v>891</v>
      </c>
      <c r="I53" s="86">
        <f t="shared" si="9"/>
        <v>31</v>
      </c>
      <c r="J53" s="86">
        <f t="shared" si="9"/>
        <v>922</v>
      </c>
      <c r="K53" s="86">
        <f>+K23+K37+K51+K52</f>
        <v>251</v>
      </c>
      <c r="L53" s="86">
        <f t="shared" ref="L53:N53" si="10">+L23+L37+L51+L52</f>
        <v>64</v>
      </c>
      <c r="M53" s="86">
        <f t="shared" si="10"/>
        <v>315</v>
      </c>
      <c r="N53" s="86">
        <f t="shared" si="10"/>
        <v>84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P58" sqref="P5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58</v>
      </c>
      <c r="E2" s="221">
        <v>0</v>
      </c>
      <c r="F2" s="221">
        <v>0</v>
      </c>
      <c r="G2" s="221">
        <v>0</v>
      </c>
      <c r="H2" s="221">
        <v>0</v>
      </c>
      <c r="I2" s="221">
        <v>0</v>
      </c>
      <c r="J2" s="221">
        <v>0</v>
      </c>
      <c r="K2" s="63"/>
      <c r="L2" s="63"/>
      <c r="M2" s="63"/>
      <c r="N2" s="63"/>
    </row>
    <row r="3" spans="1:14">
      <c r="A3" s="61"/>
      <c r="B3" s="62" t="s">
        <v>33</v>
      </c>
      <c r="C3" s="63"/>
      <c r="D3" s="267" t="s">
        <v>59</v>
      </c>
      <c r="E3" s="267">
        <v>0</v>
      </c>
      <c r="F3" s="267">
        <v>0</v>
      </c>
      <c r="G3" s="267">
        <v>0</v>
      </c>
      <c r="H3" s="267">
        <v>0</v>
      </c>
      <c r="I3" s="267">
        <v>0</v>
      </c>
      <c r="J3" s="267">
        <v>0</v>
      </c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165</v>
      </c>
      <c r="G10" s="70">
        <v>0</v>
      </c>
      <c r="H10" s="71">
        <f>F10+G10</f>
        <v>165</v>
      </c>
      <c r="I10" s="70"/>
      <c r="J10" s="71">
        <f>H10+I10</f>
        <v>165</v>
      </c>
      <c r="K10" s="72">
        <v>185</v>
      </c>
      <c r="L10" s="72">
        <v>29</v>
      </c>
      <c r="M10" s="73">
        <f>K10+L10</f>
        <v>214</v>
      </c>
      <c r="N10" s="72">
        <v>42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18</v>
      </c>
      <c r="G11" s="70">
        <v>0</v>
      </c>
      <c r="H11" s="71">
        <f t="shared" ref="H11:H22" si="0">F11+G11</f>
        <v>18</v>
      </c>
      <c r="I11" s="70"/>
      <c r="J11" s="71">
        <f t="shared" ref="J11:J50" si="1">H11+I11</f>
        <v>18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16</v>
      </c>
      <c r="G12" s="70">
        <v>0</v>
      </c>
      <c r="H12" s="71">
        <f t="shared" si="0"/>
        <v>16</v>
      </c>
      <c r="I12" s="70"/>
      <c r="J12" s="71">
        <f t="shared" si="1"/>
        <v>16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9</v>
      </c>
      <c r="G13" s="70">
        <v>0</v>
      </c>
      <c r="H13" s="71">
        <f t="shared" si="0"/>
        <v>9</v>
      </c>
      <c r="I13" s="70"/>
      <c r="J13" s="71">
        <f t="shared" si="1"/>
        <v>9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3</v>
      </c>
      <c r="G14" s="70">
        <v>0</v>
      </c>
      <c r="H14" s="71">
        <f t="shared" si="0"/>
        <v>3</v>
      </c>
      <c r="I14" s="70"/>
      <c r="J14" s="71">
        <f t="shared" si="1"/>
        <v>3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2</v>
      </c>
      <c r="G15" s="70">
        <v>0</v>
      </c>
      <c r="H15" s="71">
        <f t="shared" si="0"/>
        <v>2</v>
      </c>
      <c r="I15" s="70"/>
      <c r="J15" s="71">
        <f t="shared" si="1"/>
        <v>2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18</v>
      </c>
      <c r="G16" s="70">
        <v>0</v>
      </c>
      <c r="H16" s="71">
        <f t="shared" si="0"/>
        <v>18</v>
      </c>
      <c r="I16" s="70"/>
      <c r="J16" s="71">
        <f t="shared" si="1"/>
        <v>18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28</v>
      </c>
      <c r="G17" s="70">
        <v>0</v>
      </c>
      <c r="H17" s="71">
        <f t="shared" si="0"/>
        <v>28</v>
      </c>
      <c r="I17" s="70"/>
      <c r="J17" s="71">
        <f t="shared" si="1"/>
        <v>28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5</v>
      </c>
      <c r="G18" s="70">
        <v>0</v>
      </c>
      <c r="H18" s="71">
        <f t="shared" si="0"/>
        <v>5</v>
      </c>
      <c r="I18" s="70"/>
      <c r="J18" s="71">
        <f t="shared" si="1"/>
        <v>5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78</v>
      </c>
      <c r="G19" s="70">
        <v>0</v>
      </c>
      <c r="H19" s="71">
        <f t="shared" si="0"/>
        <v>78</v>
      </c>
      <c r="I19" s="70"/>
      <c r="J19" s="71">
        <f t="shared" si="1"/>
        <v>78</v>
      </c>
      <c r="K19" s="72">
        <v>1</v>
      </c>
      <c r="L19" s="72">
        <v>0</v>
      </c>
      <c r="M19" s="73">
        <f t="shared" si="2"/>
        <v>1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51</v>
      </c>
      <c r="H20" s="71">
        <f t="shared" si="0"/>
        <v>51</v>
      </c>
      <c r="I20" s="70"/>
      <c r="J20" s="71">
        <f t="shared" si="1"/>
        <v>51</v>
      </c>
      <c r="K20" s="72">
        <v>1</v>
      </c>
      <c r="L20" s="72">
        <v>0</v>
      </c>
      <c r="M20" s="73">
        <f t="shared" si="2"/>
        <v>1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23</v>
      </c>
      <c r="H21" s="71">
        <f t="shared" si="0"/>
        <v>23</v>
      </c>
      <c r="I21" s="70"/>
      <c r="J21" s="71">
        <f t="shared" si="1"/>
        <v>23</v>
      </c>
      <c r="K21" s="72">
        <v>1</v>
      </c>
      <c r="L21" s="72">
        <v>0</v>
      </c>
      <c r="M21" s="73">
        <f t="shared" si="2"/>
        <v>1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70</v>
      </c>
      <c r="H22" s="71">
        <f t="shared" si="0"/>
        <v>70</v>
      </c>
      <c r="I22" s="70">
        <v>17</v>
      </c>
      <c r="J22" s="71">
        <f t="shared" si="1"/>
        <v>87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342</v>
      </c>
      <c r="G23" s="71">
        <f t="shared" si="3"/>
        <v>144</v>
      </c>
      <c r="H23" s="64">
        <f t="shared" si="3"/>
        <v>486</v>
      </c>
      <c r="I23" s="71">
        <f t="shared" si="3"/>
        <v>17</v>
      </c>
      <c r="J23" s="64">
        <f t="shared" si="3"/>
        <v>503</v>
      </c>
      <c r="K23" s="74">
        <f t="shared" si="3"/>
        <v>188</v>
      </c>
      <c r="L23" s="74">
        <f t="shared" si="3"/>
        <v>29</v>
      </c>
      <c r="M23" s="71">
        <f t="shared" si="3"/>
        <v>217</v>
      </c>
      <c r="N23" s="71">
        <f t="shared" si="3"/>
        <v>42</v>
      </c>
    </row>
    <row r="24" spans="1:14">
      <c r="A24" s="16"/>
      <c r="B24" s="12"/>
      <c r="C24" s="12"/>
      <c r="D24" s="15"/>
      <c r="E24" s="14">
        <v>13</v>
      </c>
      <c r="F24" s="70">
        <v>456</v>
      </c>
      <c r="G24" s="70">
        <v>0</v>
      </c>
      <c r="H24" s="71">
        <f>F24+G24</f>
        <v>456</v>
      </c>
      <c r="I24" s="70"/>
      <c r="J24" s="71">
        <f t="shared" si="1"/>
        <v>456</v>
      </c>
      <c r="K24" s="72">
        <v>236</v>
      </c>
      <c r="L24" s="72">
        <v>72</v>
      </c>
      <c r="M24" s="75">
        <f>K24+L24</f>
        <v>308</v>
      </c>
      <c r="N24" s="72">
        <v>103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34</v>
      </c>
      <c r="G25" s="70">
        <v>0</v>
      </c>
      <c r="H25" s="71">
        <f t="shared" ref="H25:H50" si="4">F25+G25</f>
        <v>34</v>
      </c>
      <c r="I25" s="70"/>
      <c r="J25" s="71">
        <f t="shared" si="1"/>
        <v>34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35</v>
      </c>
      <c r="G26" s="70">
        <v>0</v>
      </c>
      <c r="H26" s="71">
        <f t="shared" si="4"/>
        <v>35</v>
      </c>
      <c r="I26" s="70"/>
      <c r="J26" s="71">
        <f t="shared" si="1"/>
        <v>35</v>
      </c>
      <c r="K26" s="72">
        <v>1</v>
      </c>
      <c r="L26" s="72">
        <v>0</v>
      </c>
      <c r="M26" s="75">
        <f t="shared" si="5"/>
        <v>1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18</v>
      </c>
      <c r="G27" s="70">
        <v>0</v>
      </c>
      <c r="H27" s="71">
        <f t="shared" si="4"/>
        <v>18</v>
      </c>
      <c r="I27" s="70"/>
      <c r="J27" s="71">
        <f t="shared" si="1"/>
        <v>18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6</v>
      </c>
      <c r="G28" s="70">
        <v>0</v>
      </c>
      <c r="H28" s="71">
        <f t="shared" si="4"/>
        <v>6</v>
      </c>
      <c r="I28" s="70"/>
      <c r="J28" s="71">
        <f t="shared" si="1"/>
        <v>6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3</v>
      </c>
      <c r="G29" s="70">
        <v>0</v>
      </c>
      <c r="H29" s="71">
        <f t="shared" si="4"/>
        <v>3</v>
      </c>
      <c r="I29" s="70"/>
      <c r="J29" s="71">
        <f t="shared" si="1"/>
        <v>3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16</v>
      </c>
      <c r="G30" s="70">
        <v>0</v>
      </c>
      <c r="H30" s="71">
        <f t="shared" si="4"/>
        <v>16</v>
      </c>
      <c r="I30" s="70"/>
      <c r="J30" s="71">
        <f t="shared" si="1"/>
        <v>16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25</v>
      </c>
      <c r="G31" s="70">
        <v>0</v>
      </c>
      <c r="H31" s="71">
        <f t="shared" si="4"/>
        <v>25</v>
      </c>
      <c r="I31" s="70"/>
      <c r="J31" s="71">
        <f t="shared" si="1"/>
        <v>25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8</v>
      </c>
      <c r="G32" s="70">
        <v>0</v>
      </c>
      <c r="H32" s="71">
        <f t="shared" si="4"/>
        <v>8</v>
      </c>
      <c r="I32" s="70"/>
      <c r="J32" s="71">
        <f t="shared" si="1"/>
        <v>8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85">
        <v>4</v>
      </c>
      <c r="F33" s="70">
        <v>55</v>
      </c>
      <c r="G33" s="70">
        <v>0</v>
      </c>
      <c r="H33" s="71">
        <f t="shared" si="4"/>
        <v>55</v>
      </c>
      <c r="I33" s="70"/>
      <c r="J33" s="71">
        <f t="shared" si="1"/>
        <v>55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46</v>
      </c>
      <c r="H34" s="71">
        <f t="shared" si="4"/>
        <v>46</v>
      </c>
      <c r="I34" s="70"/>
      <c r="J34" s="71">
        <f t="shared" si="1"/>
        <v>46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39</v>
      </c>
      <c r="H35" s="71">
        <f t="shared" si="4"/>
        <v>39</v>
      </c>
      <c r="I35" s="70"/>
      <c r="J35" s="71">
        <f t="shared" si="1"/>
        <v>39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74</v>
      </c>
      <c r="H36" s="71">
        <f t="shared" si="4"/>
        <v>74</v>
      </c>
      <c r="I36" s="70">
        <v>31</v>
      </c>
      <c r="J36" s="71">
        <f t="shared" si="1"/>
        <v>105</v>
      </c>
      <c r="K36" s="72">
        <v>0</v>
      </c>
      <c r="L36" s="72">
        <v>2</v>
      </c>
      <c r="M36" s="75">
        <f t="shared" si="5"/>
        <v>2</v>
      </c>
      <c r="N36" s="72">
        <v>4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656</v>
      </c>
      <c r="G37" s="71">
        <f t="shared" si="6"/>
        <v>159</v>
      </c>
      <c r="H37" s="76">
        <f t="shared" si="6"/>
        <v>815</v>
      </c>
      <c r="I37" s="77">
        <f t="shared" si="6"/>
        <v>31</v>
      </c>
      <c r="J37" s="64">
        <f t="shared" si="6"/>
        <v>846</v>
      </c>
      <c r="K37" s="74">
        <f t="shared" si="6"/>
        <v>239</v>
      </c>
      <c r="L37" s="71">
        <f t="shared" si="6"/>
        <v>74</v>
      </c>
      <c r="M37" s="64">
        <f t="shared" si="6"/>
        <v>313</v>
      </c>
      <c r="N37" s="74">
        <f t="shared" si="6"/>
        <v>107</v>
      </c>
    </row>
    <row r="38" spans="1:14">
      <c r="A38" s="16"/>
      <c r="B38" s="68"/>
      <c r="C38" s="68"/>
      <c r="D38" s="153"/>
      <c r="E38" s="85">
        <v>13</v>
      </c>
      <c r="F38" s="70">
        <v>1</v>
      </c>
      <c r="G38" s="70">
        <v>0</v>
      </c>
      <c r="H38" s="71">
        <f t="shared" si="4"/>
        <v>1</v>
      </c>
      <c r="I38" s="70"/>
      <c r="J38" s="71">
        <f t="shared" si="1"/>
        <v>1</v>
      </c>
      <c r="K38" s="72">
        <v>3</v>
      </c>
      <c r="L38" s="72">
        <v>0</v>
      </c>
      <c r="M38" s="75">
        <f>K38+L38</f>
        <v>3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0</v>
      </c>
      <c r="G39" s="70">
        <v>0</v>
      </c>
      <c r="H39" s="71">
        <f t="shared" si="4"/>
        <v>0</v>
      </c>
      <c r="I39" s="70"/>
      <c r="J39" s="71">
        <f t="shared" si="1"/>
        <v>0</v>
      </c>
      <c r="K39" s="72">
        <v>0</v>
      </c>
      <c r="L39" s="72">
        <v>0</v>
      </c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0</v>
      </c>
      <c r="G40" s="70">
        <v>0</v>
      </c>
      <c r="H40" s="71">
        <f t="shared" si="4"/>
        <v>0</v>
      </c>
      <c r="I40" s="70"/>
      <c r="J40" s="71">
        <f t="shared" si="1"/>
        <v>0</v>
      </c>
      <c r="K40" s="72">
        <v>0</v>
      </c>
      <c r="L40" s="72">
        <v>0</v>
      </c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1</v>
      </c>
      <c r="G41" s="70">
        <v>0</v>
      </c>
      <c r="H41" s="71">
        <f t="shared" si="4"/>
        <v>1</v>
      </c>
      <c r="I41" s="70"/>
      <c r="J41" s="71">
        <f t="shared" si="1"/>
        <v>1</v>
      </c>
      <c r="K41" s="72">
        <v>0</v>
      </c>
      <c r="L41" s="72">
        <v>0</v>
      </c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/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/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/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/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/>
      <c r="J46" s="71">
        <f t="shared" si="1"/>
        <v>0</v>
      </c>
      <c r="K46" s="72">
        <v>0</v>
      </c>
      <c r="L46" s="72">
        <v>0</v>
      </c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/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/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/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8</v>
      </c>
      <c r="J50" s="79">
        <f t="shared" si="1"/>
        <v>8</v>
      </c>
      <c r="K50" s="80">
        <v>0</v>
      </c>
      <c r="L50" s="80">
        <v>0</v>
      </c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8</v>
      </c>
      <c r="J51" s="71">
        <f t="shared" si="8"/>
        <v>10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4</v>
      </c>
      <c r="L52" s="70">
        <v>3</v>
      </c>
      <c r="M52" s="70">
        <v>7</v>
      </c>
      <c r="N52" s="70">
        <v>6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1000</v>
      </c>
      <c r="G53" s="86">
        <f t="shared" si="9"/>
        <v>303</v>
      </c>
      <c r="H53" s="86">
        <f t="shared" si="9"/>
        <v>1303</v>
      </c>
      <c r="I53" s="86">
        <f t="shared" si="9"/>
        <v>56</v>
      </c>
      <c r="J53" s="86">
        <f t="shared" si="9"/>
        <v>1359</v>
      </c>
      <c r="K53" s="86">
        <f>+K23+K37+K51+K52</f>
        <v>434</v>
      </c>
      <c r="L53" s="86">
        <f t="shared" ref="L53:N53" si="10">+L23+L37+L51+L52</f>
        <v>106</v>
      </c>
      <c r="M53" s="86">
        <f t="shared" si="10"/>
        <v>540</v>
      </c>
      <c r="N53" s="86">
        <f t="shared" si="10"/>
        <v>155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H38" sqref="H3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154" t="s">
        <v>60</v>
      </c>
      <c r="E2" s="154"/>
      <c r="F2" s="154"/>
      <c r="G2" s="154"/>
      <c r="H2" s="154"/>
      <c r="I2" s="154"/>
      <c r="J2" s="154"/>
      <c r="K2" s="63"/>
      <c r="L2" s="63"/>
      <c r="M2" s="63"/>
      <c r="N2" s="63"/>
    </row>
    <row r="3" spans="1:14">
      <c r="A3" s="61"/>
      <c r="B3" s="62" t="s">
        <v>33</v>
      </c>
      <c r="C3" s="63"/>
      <c r="D3" s="154" t="s">
        <v>85</v>
      </c>
      <c r="E3" s="154"/>
      <c r="F3" s="154"/>
      <c r="G3" s="154"/>
      <c r="H3" s="154"/>
      <c r="I3" s="154"/>
      <c r="J3" s="154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325</v>
      </c>
      <c r="G10" s="70">
        <v>0</v>
      </c>
      <c r="H10" s="71">
        <f>F10+G10</f>
        <v>325</v>
      </c>
      <c r="I10" s="70">
        <v>0</v>
      </c>
      <c r="J10" s="71">
        <f>H10+I10</f>
        <v>325</v>
      </c>
      <c r="K10" s="72">
        <v>252</v>
      </c>
      <c r="L10" s="72">
        <v>32</v>
      </c>
      <c r="M10" s="73">
        <f>K10+L10</f>
        <v>284</v>
      </c>
      <c r="N10" s="72">
        <v>36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71</v>
      </c>
      <c r="G11" s="70">
        <v>0</v>
      </c>
      <c r="H11" s="71">
        <f t="shared" ref="H11:H22" si="0">F11+G11</f>
        <v>71</v>
      </c>
      <c r="I11" s="70">
        <v>0</v>
      </c>
      <c r="J11" s="71">
        <f t="shared" ref="J11:J50" si="1">H11+I11</f>
        <v>71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41</v>
      </c>
      <c r="G12" s="70">
        <v>0</v>
      </c>
      <c r="H12" s="71">
        <f t="shared" si="0"/>
        <v>41</v>
      </c>
      <c r="I12" s="70">
        <v>0</v>
      </c>
      <c r="J12" s="71">
        <f t="shared" si="1"/>
        <v>41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11</v>
      </c>
      <c r="G13" s="70">
        <v>0</v>
      </c>
      <c r="H13" s="71">
        <f t="shared" si="0"/>
        <v>11</v>
      </c>
      <c r="I13" s="70">
        <v>0</v>
      </c>
      <c r="J13" s="71">
        <f t="shared" si="1"/>
        <v>11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13</v>
      </c>
      <c r="G14" s="70">
        <v>0</v>
      </c>
      <c r="H14" s="71">
        <f t="shared" si="0"/>
        <v>13</v>
      </c>
      <c r="I14" s="70">
        <v>0</v>
      </c>
      <c r="J14" s="71">
        <f t="shared" si="1"/>
        <v>13</v>
      </c>
      <c r="K14" s="72">
        <v>1</v>
      </c>
      <c r="L14" s="72">
        <v>0</v>
      </c>
      <c r="M14" s="73">
        <f t="shared" si="2"/>
        <v>1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112</v>
      </c>
      <c r="G15" s="70">
        <v>0</v>
      </c>
      <c r="H15" s="71">
        <f t="shared" si="0"/>
        <v>112</v>
      </c>
      <c r="I15" s="70">
        <v>0</v>
      </c>
      <c r="J15" s="71">
        <f t="shared" si="1"/>
        <v>112</v>
      </c>
      <c r="K15" s="72">
        <v>1</v>
      </c>
      <c r="L15" s="72">
        <v>0</v>
      </c>
      <c r="M15" s="73">
        <f t="shared" si="2"/>
        <v>1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80</v>
      </c>
      <c r="G16" s="70">
        <v>0</v>
      </c>
      <c r="H16" s="71">
        <f t="shared" si="0"/>
        <v>80</v>
      </c>
      <c r="I16" s="70">
        <v>0</v>
      </c>
      <c r="J16" s="71">
        <f t="shared" si="1"/>
        <v>80</v>
      </c>
      <c r="K16" s="72">
        <v>0</v>
      </c>
      <c r="L16" s="72">
        <v>1</v>
      </c>
      <c r="M16" s="73">
        <f t="shared" si="2"/>
        <v>1</v>
      </c>
      <c r="N16" s="72">
        <v>2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35</v>
      </c>
      <c r="G17" s="70">
        <v>0</v>
      </c>
      <c r="H17" s="71">
        <f t="shared" si="0"/>
        <v>35</v>
      </c>
      <c r="I17" s="70">
        <v>0</v>
      </c>
      <c r="J17" s="71">
        <f t="shared" si="1"/>
        <v>35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42</v>
      </c>
      <c r="G18" s="70">
        <v>0</v>
      </c>
      <c r="H18" s="71">
        <f t="shared" si="0"/>
        <v>42</v>
      </c>
      <c r="I18" s="70">
        <v>0</v>
      </c>
      <c r="J18" s="71">
        <f t="shared" si="1"/>
        <v>42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96</v>
      </c>
      <c r="G19" s="70">
        <v>0</v>
      </c>
      <c r="H19" s="71">
        <f t="shared" si="0"/>
        <v>96</v>
      </c>
      <c r="I19" s="70">
        <v>0</v>
      </c>
      <c r="J19" s="71">
        <f t="shared" si="1"/>
        <v>96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81</v>
      </c>
      <c r="H20" s="71">
        <f t="shared" si="0"/>
        <v>81</v>
      </c>
      <c r="I20" s="70">
        <v>0</v>
      </c>
      <c r="J20" s="71">
        <f t="shared" si="1"/>
        <v>81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4</v>
      </c>
      <c r="H21" s="71">
        <f t="shared" si="0"/>
        <v>4</v>
      </c>
      <c r="I21" s="70">
        <v>0</v>
      </c>
      <c r="J21" s="71">
        <f t="shared" si="1"/>
        <v>4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43</v>
      </c>
      <c r="H22" s="71">
        <f t="shared" si="0"/>
        <v>43</v>
      </c>
      <c r="I22" s="70">
        <v>26</v>
      </c>
      <c r="J22" s="71">
        <f t="shared" si="1"/>
        <v>69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826</v>
      </c>
      <c r="G23" s="71">
        <f t="shared" si="3"/>
        <v>128</v>
      </c>
      <c r="H23" s="64">
        <f t="shared" si="3"/>
        <v>954</v>
      </c>
      <c r="I23" s="71">
        <f t="shared" si="3"/>
        <v>26</v>
      </c>
      <c r="J23" s="64">
        <f t="shared" si="3"/>
        <v>980</v>
      </c>
      <c r="K23" s="74">
        <f t="shared" si="3"/>
        <v>254</v>
      </c>
      <c r="L23" s="74">
        <f t="shared" si="3"/>
        <v>33</v>
      </c>
      <c r="M23" s="71">
        <f t="shared" si="3"/>
        <v>287</v>
      </c>
      <c r="N23" s="71">
        <f t="shared" si="3"/>
        <v>38</v>
      </c>
    </row>
    <row r="24" spans="1:14">
      <c r="A24" s="16"/>
      <c r="B24" s="12"/>
      <c r="C24" s="12"/>
      <c r="D24" s="15"/>
      <c r="E24" s="14">
        <v>13</v>
      </c>
      <c r="F24" s="70">
        <v>773</v>
      </c>
      <c r="G24" s="70">
        <v>0</v>
      </c>
      <c r="H24" s="71">
        <f>F24+G24</f>
        <v>773</v>
      </c>
      <c r="I24" s="70">
        <v>0</v>
      </c>
      <c r="J24" s="71">
        <f t="shared" si="1"/>
        <v>773</v>
      </c>
      <c r="K24" s="72">
        <v>287</v>
      </c>
      <c r="L24" s="72">
        <v>45</v>
      </c>
      <c r="M24" s="75">
        <f>K24+L24</f>
        <v>332</v>
      </c>
      <c r="N24" s="72">
        <v>59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92</v>
      </c>
      <c r="G25" s="70">
        <v>0</v>
      </c>
      <c r="H25" s="71">
        <f t="shared" ref="H25:H50" si="4">F25+G25</f>
        <v>92</v>
      </c>
      <c r="I25" s="70">
        <v>0</v>
      </c>
      <c r="J25" s="71">
        <f t="shared" si="1"/>
        <v>92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66</v>
      </c>
      <c r="G26" s="70">
        <v>0</v>
      </c>
      <c r="H26" s="71">
        <f t="shared" si="4"/>
        <v>66</v>
      </c>
      <c r="I26" s="70">
        <v>0</v>
      </c>
      <c r="J26" s="71">
        <f t="shared" si="1"/>
        <v>66</v>
      </c>
      <c r="K26" s="72">
        <v>1</v>
      </c>
      <c r="L26" s="72">
        <v>0</v>
      </c>
      <c r="M26" s="75">
        <f t="shared" si="5"/>
        <v>1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21</v>
      </c>
      <c r="G27" s="70">
        <v>0</v>
      </c>
      <c r="H27" s="71">
        <f t="shared" si="4"/>
        <v>21</v>
      </c>
      <c r="I27" s="70">
        <v>0</v>
      </c>
      <c r="J27" s="71">
        <f t="shared" si="1"/>
        <v>21</v>
      </c>
      <c r="K27" s="72">
        <v>3</v>
      </c>
      <c r="L27" s="72">
        <v>0</v>
      </c>
      <c r="M27" s="75">
        <f t="shared" si="5"/>
        <v>3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34</v>
      </c>
      <c r="G28" s="70">
        <v>0</v>
      </c>
      <c r="H28" s="71">
        <f t="shared" si="4"/>
        <v>34</v>
      </c>
      <c r="I28" s="70">
        <v>0</v>
      </c>
      <c r="J28" s="71">
        <f t="shared" si="1"/>
        <v>34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104</v>
      </c>
      <c r="G29" s="70">
        <v>0</v>
      </c>
      <c r="H29" s="71">
        <f t="shared" si="4"/>
        <v>104</v>
      </c>
      <c r="I29" s="70">
        <v>0</v>
      </c>
      <c r="J29" s="71">
        <f t="shared" si="1"/>
        <v>104</v>
      </c>
      <c r="K29" s="72">
        <v>1</v>
      </c>
      <c r="L29" s="72">
        <v>1</v>
      </c>
      <c r="M29" s="75">
        <f t="shared" si="5"/>
        <v>2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38</v>
      </c>
      <c r="G30" s="70">
        <v>0</v>
      </c>
      <c r="H30" s="71">
        <f t="shared" si="4"/>
        <v>38</v>
      </c>
      <c r="I30" s="70">
        <v>0</v>
      </c>
      <c r="J30" s="71">
        <f t="shared" si="1"/>
        <v>38</v>
      </c>
      <c r="K30" s="72">
        <v>2</v>
      </c>
      <c r="L30" s="72">
        <v>1</v>
      </c>
      <c r="M30" s="75">
        <f t="shared" si="5"/>
        <v>3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32</v>
      </c>
      <c r="G31" s="70">
        <v>0</v>
      </c>
      <c r="H31" s="71">
        <f t="shared" si="4"/>
        <v>32</v>
      </c>
      <c r="I31" s="70">
        <v>0</v>
      </c>
      <c r="J31" s="71">
        <f t="shared" si="1"/>
        <v>32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35</v>
      </c>
      <c r="G32" s="70">
        <v>0</v>
      </c>
      <c r="H32" s="71">
        <f t="shared" si="4"/>
        <v>35</v>
      </c>
      <c r="I32" s="70">
        <v>0</v>
      </c>
      <c r="J32" s="71">
        <f t="shared" si="1"/>
        <v>35</v>
      </c>
      <c r="K32" s="72">
        <v>1</v>
      </c>
      <c r="L32" s="72">
        <v>1</v>
      </c>
      <c r="M32" s="75">
        <f t="shared" si="5"/>
        <v>2</v>
      </c>
      <c r="N32" s="72">
        <v>1</v>
      </c>
    </row>
    <row r="33" spans="1:14">
      <c r="A33" s="16"/>
      <c r="B33" s="12"/>
      <c r="C33" s="12"/>
      <c r="D33" s="15"/>
      <c r="E33" s="85">
        <v>4</v>
      </c>
      <c r="F33" s="70">
        <v>73</v>
      </c>
      <c r="G33" s="70">
        <v>0</v>
      </c>
      <c r="H33" s="71">
        <f t="shared" si="4"/>
        <v>73</v>
      </c>
      <c r="I33" s="70">
        <v>0</v>
      </c>
      <c r="J33" s="71">
        <f t="shared" si="1"/>
        <v>73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80</v>
      </c>
      <c r="H34" s="71">
        <f t="shared" si="4"/>
        <v>80</v>
      </c>
      <c r="I34" s="70">
        <v>0</v>
      </c>
      <c r="J34" s="71">
        <f t="shared" si="1"/>
        <v>80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16</v>
      </c>
      <c r="H35" s="71">
        <f t="shared" si="4"/>
        <v>16</v>
      </c>
      <c r="I35" s="70">
        <v>0</v>
      </c>
      <c r="J35" s="71">
        <f t="shared" si="1"/>
        <v>16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55</v>
      </c>
      <c r="H36" s="71">
        <f t="shared" si="4"/>
        <v>55</v>
      </c>
      <c r="I36" s="70">
        <v>53</v>
      </c>
      <c r="J36" s="71">
        <f t="shared" si="1"/>
        <v>108</v>
      </c>
      <c r="K36" s="72">
        <v>1</v>
      </c>
      <c r="L36" s="72">
        <v>1</v>
      </c>
      <c r="M36" s="75">
        <f t="shared" si="5"/>
        <v>2</v>
      </c>
      <c r="N36" s="72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1268</v>
      </c>
      <c r="G37" s="71">
        <f t="shared" si="6"/>
        <v>151</v>
      </c>
      <c r="H37" s="76">
        <f t="shared" si="6"/>
        <v>1419</v>
      </c>
      <c r="I37" s="77">
        <f t="shared" si="6"/>
        <v>53</v>
      </c>
      <c r="J37" s="64">
        <f t="shared" si="6"/>
        <v>1472</v>
      </c>
      <c r="K37" s="74">
        <f t="shared" si="6"/>
        <v>298</v>
      </c>
      <c r="L37" s="71">
        <f t="shared" si="6"/>
        <v>49</v>
      </c>
      <c r="M37" s="64">
        <f t="shared" si="6"/>
        <v>347</v>
      </c>
      <c r="N37" s="74">
        <f t="shared" si="6"/>
        <v>63</v>
      </c>
    </row>
    <row r="38" spans="1:14">
      <c r="A38" s="16"/>
      <c r="B38" s="68"/>
      <c r="C38" s="68"/>
      <c r="D38" s="153"/>
      <c r="E38" s="85">
        <v>13</v>
      </c>
      <c r="F38" s="70">
        <v>11</v>
      </c>
      <c r="G38" s="70">
        <v>0</v>
      </c>
      <c r="H38" s="71">
        <f t="shared" si="4"/>
        <v>11</v>
      </c>
      <c r="I38" s="70">
        <v>0</v>
      </c>
      <c r="J38" s="71">
        <f t="shared" si="1"/>
        <v>11</v>
      </c>
      <c r="K38" s="72">
        <v>1</v>
      </c>
      <c r="L38" s="72">
        <v>0</v>
      </c>
      <c r="M38" s="75">
        <f>K38+L38</f>
        <v>1</v>
      </c>
      <c r="N38" s="72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1</v>
      </c>
      <c r="G39" s="70">
        <v>0</v>
      </c>
      <c r="H39" s="71">
        <f t="shared" si="4"/>
        <v>1</v>
      </c>
      <c r="I39" s="70">
        <v>0</v>
      </c>
      <c r="J39" s="71">
        <f t="shared" si="1"/>
        <v>1</v>
      </c>
      <c r="K39" s="72">
        <v>1</v>
      </c>
      <c r="L39" s="72">
        <v>0</v>
      </c>
      <c r="M39" s="75">
        <f t="shared" ref="M39:M50" si="7">K39+L39</f>
        <v>1</v>
      </c>
      <c r="N39" s="72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1</v>
      </c>
      <c r="G40" s="70">
        <v>0</v>
      </c>
      <c r="H40" s="71">
        <f t="shared" si="4"/>
        <v>1</v>
      </c>
      <c r="I40" s="70">
        <v>0</v>
      </c>
      <c r="J40" s="71">
        <f t="shared" si="1"/>
        <v>1</v>
      </c>
      <c r="K40" s="72">
        <v>0</v>
      </c>
      <c r="L40" s="72">
        <v>0</v>
      </c>
      <c r="M40" s="75">
        <f t="shared" si="7"/>
        <v>0</v>
      </c>
      <c r="N40" s="72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0</v>
      </c>
      <c r="G41" s="70">
        <v>0</v>
      </c>
      <c r="H41" s="71">
        <f t="shared" si="4"/>
        <v>0</v>
      </c>
      <c r="I41" s="70">
        <v>0</v>
      </c>
      <c r="J41" s="71">
        <f t="shared" si="1"/>
        <v>0</v>
      </c>
      <c r="K41" s="72">
        <v>0</v>
      </c>
      <c r="L41" s="72">
        <v>0</v>
      </c>
      <c r="M41" s="75">
        <f t="shared" si="7"/>
        <v>0</v>
      </c>
      <c r="N41" s="72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72">
        <v>1</v>
      </c>
      <c r="L46" s="72">
        <v>0</v>
      </c>
      <c r="M46" s="75">
        <f t="shared" si="7"/>
        <v>1</v>
      </c>
      <c r="N46" s="72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13</v>
      </c>
      <c r="J50" s="79">
        <f t="shared" si="1"/>
        <v>13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13</v>
      </c>
      <c r="G51" s="71">
        <f t="shared" si="8"/>
        <v>0</v>
      </c>
      <c r="H51" s="71">
        <f t="shared" si="8"/>
        <v>13</v>
      </c>
      <c r="I51" s="71">
        <f t="shared" si="8"/>
        <v>13</v>
      </c>
      <c r="J51" s="71">
        <f t="shared" si="8"/>
        <v>26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1</v>
      </c>
      <c r="L52" s="70">
        <v>4</v>
      </c>
      <c r="M52" s="70">
        <v>5</v>
      </c>
      <c r="N52" s="70">
        <v>7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2107</v>
      </c>
      <c r="G53" s="86">
        <f t="shared" si="9"/>
        <v>279</v>
      </c>
      <c r="H53" s="86">
        <f t="shared" si="9"/>
        <v>2386</v>
      </c>
      <c r="I53" s="86">
        <f t="shared" si="9"/>
        <v>92</v>
      </c>
      <c r="J53" s="86">
        <f t="shared" si="9"/>
        <v>2478</v>
      </c>
      <c r="K53" s="86">
        <f>+K23+K37+K51+K52</f>
        <v>556</v>
      </c>
      <c r="L53" s="86">
        <f t="shared" ref="L53:N53" si="10">+L23+L37+L51+L52</f>
        <v>86</v>
      </c>
      <c r="M53" s="86">
        <f t="shared" si="10"/>
        <v>642</v>
      </c>
      <c r="N53" s="86">
        <f t="shared" si="10"/>
        <v>108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7">
    <mergeCell ref="B23:E23"/>
    <mergeCell ref="B37:E37"/>
    <mergeCell ref="B51:E51"/>
    <mergeCell ref="B52:E52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O50" sqref="O5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61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62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253</v>
      </c>
      <c r="G10" s="70">
        <v>10</v>
      </c>
      <c r="H10" s="71">
        <f>F10+G10</f>
        <v>263</v>
      </c>
      <c r="I10" s="70"/>
      <c r="J10" s="71">
        <f>H10+I10</f>
        <v>263</v>
      </c>
      <c r="K10" s="72">
        <v>299</v>
      </c>
      <c r="L10" s="72">
        <v>33</v>
      </c>
      <c r="M10" s="73">
        <f>K10+L10</f>
        <v>332</v>
      </c>
      <c r="N10" s="72">
        <v>37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21</v>
      </c>
      <c r="G11" s="70"/>
      <c r="H11" s="71">
        <f t="shared" ref="H11:H22" si="0">F11+G11</f>
        <v>21</v>
      </c>
      <c r="I11" s="70"/>
      <c r="J11" s="71">
        <f t="shared" ref="J11:J50" si="1">H11+I11</f>
        <v>21</v>
      </c>
      <c r="K11" s="72">
        <v>2</v>
      </c>
      <c r="L11" s="72"/>
      <c r="M11" s="73">
        <f t="shared" ref="M11:M22" si="2">K11+L11</f>
        <v>2</v>
      </c>
      <c r="N11" s="72"/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10</v>
      </c>
      <c r="G12" s="70"/>
      <c r="H12" s="71">
        <f t="shared" si="0"/>
        <v>10</v>
      </c>
      <c r="I12" s="70"/>
      <c r="J12" s="71">
        <f t="shared" si="1"/>
        <v>10</v>
      </c>
      <c r="K12" s="72"/>
      <c r="L12" s="72"/>
      <c r="M12" s="73">
        <f t="shared" si="2"/>
        <v>0</v>
      </c>
      <c r="N12" s="72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5</v>
      </c>
      <c r="G13" s="70"/>
      <c r="H13" s="71">
        <f t="shared" si="0"/>
        <v>5</v>
      </c>
      <c r="I13" s="70"/>
      <c r="J13" s="71">
        <f t="shared" si="1"/>
        <v>5</v>
      </c>
      <c r="K13" s="72"/>
      <c r="L13" s="72"/>
      <c r="M13" s="73">
        <f t="shared" si="2"/>
        <v>0</v>
      </c>
      <c r="N13" s="72"/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10</v>
      </c>
      <c r="G14" s="70"/>
      <c r="H14" s="71">
        <f t="shared" si="0"/>
        <v>10</v>
      </c>
      <c r="I14" s="70"/>
      <c r="J14" s="71">
        <f t="shared" si="1"/>
        <v>10</v>
      </c>
      <c r="K14" s="72"/>
      <c r="L14" s="72"/>
      <c r="M14" s="73">
        <f t="shared" si="2"/>
        <v>0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4</v>
      </c>
      <c r="G15" s="70"/>
      <c r="H15" s="71">
        <f t="shared" si="0"/>
        <v>4</v>
      </c>
      <c r="I15" s="70"/>
      <c r="J15" s="71">
        <f t="shared" si="1"/>
        <v>4</v>
      </c>
      <c r="K15" s="72"/>
      <c r="L15" s="72"/>
      <c r="M15" s="73">
        <f t="shared" si="2"/>
        <v>0</v>
      </c>
      <c r="N15" s="72"/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22</v>
      </c>
      <c r="G16" s="70"/>
      <c r="H16" s="71">
        <f t="shared" si="0"/>
        <v>22</v>
      </c>
      <c r="I16" s="70"/>
      <c r="J16" s="71">
        <f t="shared" si="1"/>
        <v>22</v>
      </c>
      <c r="K16" s="72"/>
      <c r="L16" s="72"/>
      <c r="M16" s="73">
        <f t="shared" si="2"/>
        <v>0</v>
      </c>
      <c r="N16" s="72"/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2</v>
      </c>
      <c r="G17" s="70"/>
      <c r="H17" s="71">
        <f t="shared" si="0"/>
        <v>2</v>
      </c>
      <c r="I17" s="70"/>
      <c r="J17" s="71">
        <f t="shared" si="1"/>
        <v>2</v>
      </c>
      <c r="K17" s="72"/>
      <c r="L17" s="72"/>
      <c r="M17" s="73">
        <f t="shared" si="2"/>
        <v>0</v>
      </c>
      <c r="N17" s="72"/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2</v>
      </c>
      <c r="G18" s="70"/>
      <c r="H18" s="71">
        <f t="shared" si="0"/>
        <v>2</v>
      </c>
      <c r="I18" s="70"/>
      <c r="J18" s="71">
        <f t="shared" si="1"/>
        <v>2</v>
      </c>
      <c r="K18" s="72">
        <v>1</v>
      </c>
      <c r="L18" s="72"/>
      <c r="M18" s="73">
        <f t="shared" si="2"/>
        <v>1</v>
      </c>
      <c r="N18" s="72"/>
    </row>
    <row r="19" spans="1:14">
      <c r="A19" s="16"/>
      <c r="B19" s="12"/>
      <c r="C19" s="17"/>
      <c r="D19" s="13" t="s">
        <v>12</v>
      </c>
      <c r="E19" s="85">
        <v>4</v>
      </c>
      <c r="F19" s="70">
        <v>35</v>
      </c>
      <c r="G19" s="70"/>
      <c r="H19" s="71">
        <f t="shared" si="0"/>
        <v>35</v>
      </c>
      <c r="I19" s="70"/>
      <c r="J19" s="71">
        <f t="shared" si="1"/>
        <v>35</v>
      </c>
      <c r="K19" s="72">
        <v>1</v>
      </c>
      <c r="L19" s="72"/>
      <c r="M19" s="73">
        <f t="shared" si="2"/>
        <v>1</v>
      </c>
      <c r="N19" s="72"/>
    </row>
    <row r="20" spans="1:14">
      <c r="A20" s="16"/>
      <c r="B20" s="12"/>
      <c r="C20" s="17" t="s">
        <v>1</v>
      </c>
      <c r="D20" s="9"/>
      <c r="E20" s="85">
        <v>3</v>
      </c>
      <c r="F20" s="70">
        <v>1</v>
      </c>
      <c r="G20" s="70">
        <v>21</v>
      </c>
      <c r="H20" s="71">
        <f t="shared" si="0"/>
        <v>22</v>
      </c>
      <c r="I20" s="70"/>
      <c r="J20" s="71">
        <f t="shared" si="1"/>
        <v>22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85">
        <v>2</v>
      </c>
      <c r="F21" s="70"/>
      <c r="G21" s="70">
        <v>19</v>
      </c>
      <c r="H21" s="71">
        <f t="shared" si="0"/>
        <v>19</v>
      </c>
      <c r="I21" s="70"/>
      <c r="J21" s="71">
        <f t="shared" si="1"/>
        <v>19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>
        <v>48</v>
      </c>
      <c r="H22" s="71">
        <f t="shared" si="0"/>
        <v>48</v>
      </c>
      <c r="I22" s="70">
        <v>15</v>
      </c>
      <c r="J22" s="71">
        <f t="shared" si="1"/>
        <v>63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365</v>
      </c>
      <c r="G23" s="71">
        <f t="shared" si="3"/>
        <v>98</v>
      </c>
      <c r="H23" s="64">
        <f t="shared" si="3"/>
        <v>463</v>
      </c>
      <c r="I23" s="71">
        <f t="shared" si="3"/>
        <v>15</v>
      </c>
      <c r="J23" s="64">
        <f t="shared" si="3"/>
        <v>478</v>
      </c>
      <c r="K23" s="74">
        <f t="shared" si="3"/>
        <v>303</v>
      </c>
      <c r="L23" s="74">
        <f t="shared" si="3"/>
        <v>33</v>
      </c>
      <c r="M23" s="71">
        <f t="shared" si="3"/>
        <v>336</v>
      </c>
      <c r="N23" s="71">
        <f t="shared" si="3"/>
        <v>37</v>
      </c>
    </row>
    <row r="24" spans="1:14">
      <c r="A24" s="16"/>
      <c r="B24" s="12"/>
      <c r="C24" s="12"/>
      <c r="D24" s="15"/>
      <c r="E24" s="14">
        <v>13</v>
      </c>
      <c r="F24" s="70">
        <v>265</v>
      </c>
      <c r="G24" s="70">
        <v>45</v>
      </c>
      <c r="H24" s="71">
        <f>F24+G24</f>
        <v>310</v>
      </c>
      <c r="I24" s="70"/>
      <c r="J24" s="71">
        <f t="shared" si="1"/>
        <v>310</v>
      </c>
      <c r="K24" s="72">
        <v>259</v>
      </c>
      <c r="L24" s="72">
        <v>30</v>
      </c>
      <c r="M24" s="75">
        <f>K24+L24</f>
        <v>289</v>
      </c>
      <c r="N24" s="72">
        <v>43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36</v>
      </c>
      <c r="G25" s="70"/>
      <c r="H25" s="71">
        <f t="shared" ref="H25:H50" si="4">F25+G25</f>
        <v>36</v>
      </c>
      <c r="I25" s="70"/>
      <c r="J25" s="71">
        <f t="shared" si="1"/>
        <v>36</v>
      </c>
      <c r="K25" s="72"/>
      <c r="L25" s="72"/>
      <c r="M25" s="75">
        <f t="shared" ref="M25:M36" si="5">K25+L25</f>
        <v>0</v>
      </c>
      <c r="N25" s="72"/>
    </row>
    <row r="26" spans="1:14">
      <c r="A26" s="16"/>
      <c r="B26" s="12" t="s">
        <v>7</v>
      </c>
      <c r="C26" s="14"/>
      <c r="D26" s="15"/>
      <c r="E26" s="85">
        <v>11</v>
      </c>
      <c r="F26" s="70">
        <v>15</v>
      </c>
      <c r="G26" s="70"/>
      <c r="H26" s="71">
        <f t="shared" si="4"/>
        <v>15</v>
      </c>
      <c r="I26" s="70"/>
      <c r="J26" s="71">
        <f t="shared" si="1"/>
        <v>15</v>
      </c>
      <c r="K26" s="72">
        <v>1</v>
      </c>
      <c r="L26" s="72"/>
      <c r="M26" s="75">
        <f t="shared" si="5"/>
        <v>1</v>
      </c>
      <c r="N26" s="72"/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18</v>
      </c>
      <c r="G27" s="70"/>
      <c r="H27" s="71">
        <f t="shared" si="4"/>
        <v>18</v>
      </c>
      <c r="I27" s="70"/>
      <c r="J27" s="71">
        <f t="shared" si="1"/>
        <v>18</v>
      </c>
      <c r="K27" s="72"/>
      <c r="L27" s="72"/>
      <c r="M27" s="75">
        <f t="shared" si="5"/>
        <v>0</v>
      </c>
      <c r="N27" s="72"/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13</v>
      </c>
      <c r="G28" s="70"/>
      <c r="H28" s="71">
        <f t="shared" si="4"/>
        <v>13</v>
      </c>
      <c r="I28" s="70"/>
      <c r="J28" s="71">
        <f t="shared" si="1"/>
        <v>13</v>
      </c>
      <c r="K28" s="72"/>
      <c r="L28" s="72"/>
      <c r="M28" s="75">
        <f t="shared" si="5"/>
        <v>0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12</v>
      </c>
      <c r="G29" s="70"/>
      <c r="H29" s="71">
        <f t="shared" si="4"/>
        <v>12</v>
      </c>
      <c r="I29" s="70"/>
      <c r="J29" s="71">
        <f t="shared" si="1"/>
        <v>12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16</v>
      </c>
      <c r="G30" s="70"/>
      <c r="H30" s="71">
        <f t="shared" si="4"/>
        <v>16</v>
      </c>
      <c r="I30" s="70"/>
      <c r="J30" s="71">
        <f t="shared" si="1"/>
        <v>16</v>
      </c>
      <c r="K30" s="72"/>
      <c r="L30" s="72">
        <v>1</v>
      </c>
      <c r="M30" s="75">
        <f t="shared" si="5"/>
        <v>1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13</v>
      </c>
      <c r="G31" s="70"/>
      <c r="H31" s="71">
        <f t="shared" si="4"/>
        <v>13</v>
      </c>
      <c r="I31" s="70"/>
      <c r="J31" s="71">
        <f t="shared" si="1"/>
        <v>13</v>
      </c>
      <c r="K31" s="72"/>
      <c r="L31" s="72"/>
      <c r="M31" s="75">
        <f t="shared" si="5"/>
        <v>0</v>
      </c>
      <c r="N31" s="72"/>
    </row>
    <row r="32" spans="1:14">
      <c r="A32" s="16"/>
      <c r="B32" s="12" t="s">
        <v>9</v>
      </c>
      <c r="C32" s="68"/>
      <c r="D32" s="15"/>
      <c r="E32" s="85">
        <v>5</v>
      </c>
      <c r="F32" s="70">
        <v>5</v>
      </c>
      <c r="G32" s="70"/>
      <c r="H32" s="71">
        <f t="shared" si="4"/>
        <v>5</v>
      </c>
      <c r="I32" s="70"/>
      <c r="J32" s="71">
        <f t="shared" si="1"/>
        <v>5</v>
      </c>
      <c r="K32" s="72"/>
      <c r="L32" s="72"/>
      <c r="M32" s="75">
        <f t="shared" si="5"/>
        <v>0</v>
      </c>
      <c r="N32" s="72"/>
    </row>
    <row r="33" spans="1:14">
      <c r="A33" s="16"/>
      <c r="B33" s="12"/>
      <c r="C33" s="12"/>
      <c r="D33" s="15"/>
      <c r="E33" s="85">
        <v>4</v>
      </c>
      <c r="F33" s="70">
        <v>48</v>
      </c>
      <c r="G33" s="70"/>
      <c r="H33" s="71">
        <f t="shared" si="4"/>
        <v>48</v>
      </c>
      <c r="I33" s="70"/>
      <c r="J33" s="71">
        <f t="shared" si="1"/>
        <v>48</v>
      </c>
      <c r="K33" s="72">
        <v>1</v>
      </c>
      <c r="L33" s="72"/>
      <c r="M33" s="75">
        <f t="shared" si="5"/>
        <v>1</v>
      </c>
      <c r="N33" s="72"/>
    </row>
    <row r="34" spans="1:14">
      <c r="A34" s="16"/>
      <c r="B34" s="12"/>
      <c r="C34" s="12" t="s">
        <v>1</v>
      </c>
      <c r="D34" s="15"/>
      <c r="E34" s="85">
        <v>3</v>
      </c>
      <c r="F34" s="70">
        <v>2</v>
      </c>
      <c r="G34" s="70">
        <v>48</v>
      </c>
      <c r="H34" s="71">
        <f t="shared" si="4"/>
        <v>50</v>
      </c>
      <c r="I34" s="70"/>
      <c r="J34" s="71">
        <f t="shared" si="1"/>
        <v>50</v>
      </c>
      <c r="K34" s="72"/>
      <c r="L34" s="72"/>
      <c r="M34" s="75">
        <f t="shared" si="5"/>
        <v>0</v>
      </c>
      <c r="N34" s="72"/>
    </row>
    <row r="35" spans="1:14">
      <c r="A35" s="16"/>
      <c r="B35" s="12"/>
      <c r="C35" s="12"/>
      <c r="D35" s="15"/>
      <c r="E35" s="85">
        <v>2</v>
      </c>
      <c r="F35" s="70"/>
      <c r="G35" s="70">
        <v>15</v>
      </c>
      <c r="H35" s="71">
        <f t="shared" si="4"/>
        <v>15</v>
      </c>
      <c r="I35" s="70"/>
      <c r="J35" s="71">
        <f t="shared" si="1"/>
        <v>15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44</v>
      </c>
      <c r="H36" s="71">
        <f t="shared" si="4"/>
        <v>44</v>
      </c>
      <c r="I36" s="70">
        <v>36</v>
      </c>
      <c r="J36" s="71">
        <f t="shared" si="1"/>
        <v>80</v>
      </c>
      <c r="K36" s="72"/>
      <c r="L36" s="72"/>
      <c r="M36" s="75">
        <f t="shared" si="5"/>
        <v>0</v>
      </c>
      <c r="N36" s="72"/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443</v>
      </c>
      <c r="G37" s="71">
        <f t="shared" si="6"/>
        <v>152</v>
      </c>
      <c r="H37" s="76">
        <f t="shared" si="6"/>
        <v>595</v>
      </c>
      <c r="I37" s="77">
        <f t="shared" si="6"/>
        <v>36</v>
      </c>
      <c r="J37" s="64">
        <f t="shared" si="6"/>
        <v>631</v>
      </c>
      <c r="K37" s="74">
        <f t="shared" si="6"/>
        <v>261</v>
      </c>
      <c r="L37" s="71">
        <f t="shared" si="6"/>
        <v>31</v>
      </c>
      <c r="M37" s="64">
        <f t="shared" si="6"/>
        <v>292</v>
      </c>
      <c r="N37" s="74">
        <f t="shared" si="6"/>
        <v>44</v>
      </c>
    </row>
    <row r="38" spans="1:14">
      <c r="A38" s="16"/>
      <c r="B38" s="68"/>
      <c r="C38" s="68"/>
      <c r="D38" s="153"/>
      <c r="E38" s="85">
        <v>13</v>
      </c>
      <c r="F38" s="70">
        <v>3</v>
      </c>
      <c r="G38" s="70"/>
      <c r="H38" s="71">
        <f t="shared" si="4"/>
        <v>3</v>
      </c>
      <c r="I38" s="70"/>
      <c r="J38" s="71">
        <f t="shared" si="1"/>
        <v>3</v>
      </c>
      <c r="K38" s="72"/>
      <c r="L38" s="72"/>
      <c r="M38" s="75">
        <f>K38+L38</f>
        <v>0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1</v>
      </c>
      <c r="G41" s="70"/>
      <c r="H41" s="71">
        <f t="shared" si="4"/>
        <v>1</v>
      </c>
      <c r="I41" s="70"/>
      <c r="J41" s="71">
        <f t="shared" si="1"/>
        <v>1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1</v>
      </c>
      <c r="J50" s="79">
        <f t="shared" si="1"/>
        <v>1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4</v>
      </c>
      <c r="G51" s="71">
        <f t="shared" si="8"/>
        <v>0</v>
      </c>
      <c r="H51" s="71">
        <f t="shared" si="8"/>
        <v>4</v>
      </c>
      <c r="I51" s="71">
        <f t="shared" si="8"/>
        <v>1</v>
      </c>
      <c r="J51" s="71">
        <f t="shared" si="8"/>
        <v>5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0"/>
      <c r="I52" s="70"/>
      <c r="J52" s="70"/>
      <c r="K52" s="70"/>
      <c r="L52" s="70">
        <v>1</v>
      </c>
      <c r="M52" s="70">
        <v>1</v>
      </c>
      <c r="N52" s="70">
        <v>1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812</v>
      </c>
      <c r="G53" s="86">
        <f t="shared" si="9"/>
        <v>250</v>
      </c>
      <c r="H53" s="86">
        <f t="shared" si="9"/>
        <v>1062</v>
      </c>
      <c r="I53" s="86">
        <f t="shared" si="9"/>
        <v>52</v>
      </c>
      <c r="J53" s="86">
        <f t="shared" si="9"/>
        <v>1114</v>
      </c>
      <c r="K53" s="86">
        <f>+K23+K37+K51+K52</f>
        <v>564</v>
      </c>
      <c r="L53" s="86">
        <f t="shared" ref="L53:N53" si="10">+L23+L37+L51+L52</f>
        <v>65</v>
      </c>
      <c r="M53" s="86">
        <f t="shared" si="10"/>
        <v>629</v>
      </c>
      <c r="N53" s="86">
        <f t="shared" si="10"/>
        <v>82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40" workbookViewId="0">
      <selection activeCell="N64" sqref="N6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63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64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1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149</v>
      </c>
      <c r="G10" s="70">
        <v>0</v>
      </c>
      <c r="H10" s="71">
        <f>F10+G10</f>
        <v>149</v>
      </c>
      <c r="I10" s="70">
        <v>0</v>
      </c>
      <c r="J10" s="71">
        <f>H10+I10</f>
        <v>149</v>
      </c>
      <c r="K10" s="155">
        <v>172</v>
      </c>
      <c r="L10" s="155">
        <v>25</v>
      </c>
      <c r="M10" s="156">
        <f>K10+L10</f>
        <v>197</v>
      </c>
      <c r="N10" s="155">
        <v>26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23</v>
      </c>
      <c r="G11" s="70">
        <v>0</v>
      </c>
      <c r="H11" s="71">
        <f t="shared" ref="H11:H22" si="0">F11+G11</f>
        <v>23</v>
      </c>
      <c r="I11" s="70">
        <v>0</v>
      </c>
      <c r="J11" s="71">
        <f t="shared" ref="J11:J50" si="1">H11+I11</f>
        <v>23</v>
      </c>
      <c r="K11" s="155">
        <v>3</v>
      </c>
      <c r="L11" s="155">
        <v>0</v>
      </c>
      <c r="M11" s="156">
        <f t="shared" ref="M11:M22" si="2">K11+L11</f>
        <v>3</v>
      </c>
      <c r="N11" s="155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6</v>
      </c>
      <c r="G12" s="70">
        <v>0</v>
      </c>
      <c r="H12" s="71">
        <f t="shared" si="0"/>
        <v>6</v>
      </c>
      <c r="I12" s="70">
        <v>0</v>
      </c>
      <c r="J12" s="71">
        <f t="shared" si="1"/>
        <v>6</v>
      </c>
      <c r="K12" s="155">
        <v>2</v>
      </c>
      <c r="L12" s="155">
        <v>0</v>
      </c>
      <c r="M12" s="156">
        <f t="shared" si="2"/>
        <v>2</v>
      </c>
      <c r="N12" s="155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4</v>
      </c>
      <c r="G13" s="70">
        <v>0</v>
      </c>
      <c r="H13" s="71">
        <f t="shared" si="0"/>
        <v>4</v>
      </c>
      <c r="I13" s="70">
        <v>0</v>
      </c>
      <c r="J13" s="71">
        <f t="shared" si="1"/>
        <v>4</v>
      </c>
      <c r="K13" s="155">
        <v>2</v>
      </c>
      <c r="L13" s="155">
        <v>0</v>
      </c>
      <c r="M13" s="156">
        <f t="shared" si="2"/>
        <v>2</v>
      </c>
      <c r="N13" s="155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9</v>
      </c>
      <c r="G14" s="70">
        <v>0</v>
      </c>
      <c r="H14" s="71">
        <f t="shared" si="0"/>
        <v>9</v>
      </c>
      <c r="I14" s="70">
        <v>0</v>
      </c>
      <c r="J14" s="71">
        <f t="shared" si="1"/>
        <v>9</v>
      </c>
      <c r="K14" s="155">
        <v>0</v>
      </c>
      <c r="L14" s="155">
        <v>0</v>
      </c>
      <c r="M14" s="156">
        <f t="shared" si="2"/>
        <v>0</v>
      </c>
      <c r="N14" s="15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1</v>
      </c>
      <c r="G15" s="70">
        <v>0</v>
      </c>
      <c r="H15" s="71">
        <f t="shared" si="0"/>
        <v>1</v>
      </c>
      <c r="I15" s="70">
        <v>0</v>
      </c>
      <c r="J15" s="71">
        <f t="shared" si="1"/>
        <v>1</v>
      </c>
      <c r="K15" s="155">
        <v>0</v>
      </c>
      <c r="L15" s="155">
        <v>0</v>
      </c>
      <c r="M15" s="156">
        <f t="shared" si="2"/>
        <v>0</v>
      </c>
      <c r="N15" s="155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0</v>
      </c>
      <c r="G16" s="70">
        <v>0</v>
      </c>
      <c r="H16" s="71">
        <f t="shared" si="0"/>
        <v>0</v>
      </c>
      <c r="I16" s="70">
        <v>0</v>
      </c>
      <c r="J16" s="71">
        <f t="shared" si="1"/>
        <v>0</v>
      </c>
      <c r="K16" s="155">
        <v>0</v>
      </c>
      <c r="L16" s="155">
        <v>0</v>
      </c>
      <c r="M16" s="156">
        <f t="shared" si="2"/>
        <v>0</v>
      </c>
      <c r="N16" s="155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23</v>
      </c>
      <c r="G17" s="70">
        <v>0</v>
      </c>
      <c r="H17" s="71">
        <f t="shared" si="0"/>
        <v>23</v>
      </c>
      <c r="I17" s="70">
        <v>0</v>
      </c>
      <c r="J17" s="71">
        <f t="shared" si="1"/>
        <v>23</v>
      </c>
      <c r="K17" s="155">
        <v>1</v>
      </c>
      <c r="L17" s="155">
        <v>0</v>
      </c>
      <c r="M17" s="156">
        <f t="shared" si="2"/>
        <v>1</v>
      </c>
      <c r="N17" s="155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11</v>
      </c>
      <c r="G18" s="70">
        <v>0</v>
      </c>
      <c r="H18" s="71">
        <f t="shared" si="0"/>
        <v>11</v>
      </c>
      <c r="I18" s="70">
        <v>0</v>
      </c>
      <c r="J18" s="71">
        <f t="shared" si="1"/>
        <v>11</v>
      </c>
      <c r="K18" s="155">
        <v>2</v>
      </c>
      <c r="L18" s="155">
        <v>0</v>
      </c>
      <c r="M18" s="156">
        <f t="shared" si="2"/>
        <v>2</v>
      </c>
      <c r="N18" s="155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17</v>
      </c>
      <c r="G19" s="70">
        <v>0</v>
      </c>
      <c r="H19" s="71">
        <f t="shared" si="0"/>
        <v>17</v>
      </c>
      <c r="I19" s="70">
        <v>0</v>
      </c>
      <c r="J19" s="71">
        <f t="shared" si="1"/>
        <v>17</v>
      </c>
      <c r="K19" s="155">
        <v>0</v>
      </c>
      <c r="L19" s="155">
        <v>0</v>
      </c>
      <c r="M19" s="156">
        <f t="shared" si="2"/>
        <v>0</v>
      </c>
      <c r="N19" s="155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29</v>
      </c>
      <c r="H20" s="71">
        <f t="shared" si="0"/>
        <v>29</v>
      </c>
      <c r="I20" s="70">
        <v>0</v>
      </c>
      <c r="J20" s="71">
        <f t="shared" si="1"/>
        <v>29</v>
      </c>
      <c r="K20" s="155">
        <v>0</v>
      </c>
      <c r="L20" s="155">
        <v>0</v>
      </c>
      <c r="M20" s="156">
        <f t="shared" si="2"/>
        <v>0</v>
      </c>
      <c r="N20" s="155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8</v>
      </c>
      <c r="H21" s="71">
        <f t="shared" si="0"/>
        <v>8</v>
      </c>
      <c r="I21" s="70">
        <v>0</v>
      </c>
      <c r="J21" s="71">
        <f t="shared" si="1"/>
        <v>8</v>
      </c>
      <c r="K21" s="155">
        <v>0</v>
      </c>
      <c r="L21" s="155">
        <v>1</v>
      </c>
      <c r="M21" s="156">
        <f t="shared" si="2"/>
        <v>1</v>
      </c>
      <c r="N21" s="155">
        <v>1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</v>
      </c>
      <c r="H22" s="71">
        <f t="shared" si="0"/>
        <v>2</v>
      </c>
      <c r="I22" s="70">
        <v>46</v>
      </c>
      <c r="J22" s="71">
        <f t="shared" si="1"/>
        <v>48</v>
      </c>
      <c r="K22" s="155">
        <v>0</v>
      </c>
      <c r="L22" s="155">
        <v>1</v>
      </c>
      <c r="M22" s="156">
        <f t="shared" si="2"/>
        <v>1</v>
      </c>
      <c r="N22" s="155">
        <v>1</v>
      </c>
    </row>
    <row r="23" spans="1:14" ht="12.75" customHeight="1">
      <c r="A23" s="16"/>
      <c r="B23" s="268" t="s">
        <v>18</v>
      </c>
      <c r="C23" s="269"/>
      <c r="D23" s="269"/>
      <c r="E23" s="270"/>
      <c r="F23" s="20">
        <f t="shared" ref="F23:N23" si="3">SUM(F10:F22)</f>
        <v>243</v>
      </c>
      <c r="G23" s="20">
        <f t="shared" si="3"/>
        <v>39</v>
      </c>
      <c r="H23" s="64">
        <f t="shared" si="3"/>
        <v>282</v>
      </c>
      <c r="I23" s="20">
        <f t="shared" si="3"/>
        <v>46</v>
      </c>
      <c r="J23" s="64">
        <f t="shared" si="3"/>
        <v>328</v>
      </c>
      <c r="K23" s="157">
        <f t="shared" si="3"/>
        <v>182</v>
      </c>
      <c r="L23" s="157">
        <f t="shared" si="3"/>
        <v>27</v>
      </c>
      <c r="M23" s="20">
        <f t="shared" si="3"/>
        <v>209</v>
      </c>
      <c r="N23" s="20">
        <f t="shared" si="3"/>
        <v>28</v>
      </c>
    </row>
    <row r="24" spans="1:14">
      <c r="A24" s="16"/>
      <c r="B24" s="12"/>
      <c r="C24" s="12"/>
      <c r="D24" s="15"/>
      <c r="E24" s="14">
        <v>13</v>
      </c>
      <c r="F24" s="10">
        <v>397</v>
      </c>
      <c r="G24" s="10">
        <v>0</v>
      </c>
      <c r="H24" s="20">
        <f>F24+G24</f>
        <v>397</v>
      </c>
      <c r="I24" s="10">
        <v>0</v>
      </c>
      <c r="J24" s="20">
        <f t="shared" si="1"/>
        <v>397</v>
      </c>
      <c r="K24" s="155">
        <v>279</v>
      </c>
      <c r="L24" s="155">
        <v>46</v>
      </c>
      <c r="M24" s="21">
        <f>K24+L24</f>
        <v>325</v>
      </c>
      <c r="N24" s="155">
        <v>69</v>
      </c>
    </row>
    <row r="25" spans="1:14">
      <c r="A25" s="16"/>
      <c r="B25" s="12"/>
      <c r="C25" s="12" t="s">
        <v>0</v>
      </c>
      <c r="D25" s="15"/>
      <c r="E25" s="83">
        <v>12</v>
      </c>
      <c r="F25" s="10">
        <v>45</v>
      </c>
      <c r="G25" s="10">
        <v>0</v>
      </c>
      <c r="H25" s="20">
        <f t="shared" ref="H25:H50" si="4">F25+G25</f>
        <v>45</v>
      </c>
      <c r="I25" s="10">
        <v>0</v>
      </c>
      <c r="J25" s="20">
        <f t="shared" si="1"/>
        <v>45</v>
      </c>
      <c r="K25" s="155">
        <v>0</v>
      </c>
      <c r="L25" s="155">
        <v>2</v>
      </c>
      <c r="M25" s="21">
        <f t="shared" ref="M25:M36" si="5">K25+L25</f>
        <v>2</v>
      </c>
      <c r="N25" s="155">
        <v>2</v>
      </c>
    </row>
    <row r="26" spans="1:14">
      <c r="A26" s="16"/>
      <c r="B26" s="12" t="s">
        <v>7</v>
      </c>
      <c r="C26" s="14"/>
      <c r="D26" s="15"/>
      <c r="E26" s="83">
        <v>11</v>
      </c>
      <c r="F26" s="10">
        <v>7</v>
      </c>
      <c r="G26" s="10">
        <v>0</v>
      </c>
      <c r="H26" s="20">
        <f t="shared" si="4"/>
        <v>7</v>
      </c>
      <c r="I26" s="10">
        <v>0</v>
      </c>
      <c r="J26" s="20">
        <f t="shared" si="1"/>
        <v>7</v>
      </c>
      <c r="K26" s="155">
        <v>1</v>
      </c>
      <c r="L26" s="155">
        <v>0</v>
      </c>
      <c r="M26" s="21">
        <f t="shared" si="5"/>
        <v>1</v>
      </c>
      <c r="N26" s="155">
        <v>0</v>
      </c>
    </row>
    <row r="27" spans="1:14">
      <c r="A27" s="16"/>
      <c r="B27" s="12" t="s">
        <v>8</v>
      </c>
      <c r="C27" s="12"/>
      <c r="D27" s="15" t="s">
        <v>26</v>
      </c>
      <c r="E27" s="83">
        <v>10</v>
      </c>
      <c r="F27" s="10">
        <v>1</v>
      </c>
      <c r="G27" s="10">
        <v>0</v>
      </c>
      <c r="H27" s="20">
        <f t="shared" si="4"/>
        <v>1</v>
      </c>
      <c r="I27" s="10">
        <v>0</v>
      </c>
      <c r="J27" s="20">
        <f t="shared" si="1"/>
        <v>1</v>
      </c>
      <c r="K27" s="155">
        <v>0</v>
      </c>
      <c r="L27" s="155">
        <v>1</v>
      </c>
      <c r="M27" s="21">
        <f t="shared" si="5"/>
        <v>1</v>
      </c>
      <c r="N27" s="155">
        <v>1</v>
      </c>
    </row>
    <row r="28" spans="1:14">
      <c r="A28" s="16"/>
      <c r="B28" s="12" t="s">
        <v>0</v>
      </c>
      <c r="C28" s="12"/>
      <c r="D28" s="15" t="s">
        <v>8</v>
      </c>
      <c r="E28" s="83">
        <v>9</v>
      </c>
      <c r="F28" s="10">
        <v>6</v>
      </c>
      <c r="G28" s="10">
        <v>0</v>
      </c>
      <c r="H28" s="20">
        <f t="shared" si="4"/>
        <v>6</v>
      </c>
      <c r="I28" s="10">
        <v>0</v>
      </c>
      <c r="J28" s="20">
        <f t="shared" si="1"/>
        <v>6</v>
      </c>
      <c r="K28" s="155">
        <v>2</v>
      </c>
      <c r="L28" s="155">
        <v>0</v>
      </c>
      <c r="M28" s="21">
        <f t="shared" si="5"/>
        <v>2</v>
      </c>
      <c r="N28" s="15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3">
        <v>8</v>
      </c>
      <c r="F29" s="10">
        <v>0</v>
      </c>
      <c r="G29" s="10">
        <v>0</v>
      </c>
      <c r="H29" s="20">
        <f t="shared" si="4"/>
        <v>0</v>
      </c>
      <c r="I29" s="10">
        <v>0</v>
      </c>
      <c r="J29" s="20">
        <f t="shared" si="1"/>
        <v>0</v>
      </c>
      <c r="K29" s="155">
        <v>0</v>
      </c>
      <c r="L29" s="155">
        <v>0</v>
      </c>
      <c r="M29" s="21">
        <f t="shared" si="5"/>
        <v>0</v>
      </c>
      <c r="N29" s="155">
        <v>0</v>
      </c>
    </row>
    <row r="30" spans="1:14">
      <c r="A30" s="16"/>
      <c r="B30" s="12" t="s">
        <v>4</v>
      </c>
      <c r="C30" s="12"/>
      <c r="D30" s="15" t="s">
        <v>4</v>
      </c>
      <c r="E30" s="83">
        <v>7</v>
      </c>
      <c r="F30" s="10">
        <v>0</v>
      </c>
      <c r="G30" s="10">
        <v>0</v>
      </c>
      <c r="H30" s="20">
        <f t="shared" si="4"/>
        <v>0</v>
      </c>
      <c r="I30" s="10">
        <v>0</v>
      </c>
      <c r="J30" s="20">
        <f t="shared" si="1"/>
        <v>0</v>
      </c>
      <c r="K30" s="155">
        <v>0</v>
      </c>
      <c r="L30" s="155">
        <v>0</v>
      </c>
      <c r="M30" s="21">
        <f t="shared" si="5"/>
        <v>0</v>
      </c>
      <c r="N30" s="155">
        <v>0</v>
      </c>
    </row>
    <row r="31" spans="1:14">
      <c r="A31" s="16"/>
      <c r="B31" s="12" t="s">
        <v>0</v>
      </c>
      <c r="C31" s="12"/>
      <c r="D31" s="15" t="s">
        <v>9</v>
      </c>
      <c r="E31" s="83">
        <v>6</v>
      </c>
      <c r="F31" s="10">
        <v>25</v>
      </c>
      <c r="G31" s="10">
        <v>0</v>
      </c>
      <c r="H31" s="20">
        <f t="shared" si="4"/>
        <v>25</v>
      </c>
      <c r="I31" s="10">
        <v>0</v>
      </c>
      <c r="J31" s="20">
        <f t="shared" si="1"/>
        <v>25</v>
      </c>
      <c r="K31" s="155">
        <v>0</v>
      </c>
      <c r="L31" s="155">
        <v>1</v>
      </c>
      <c r="M31" s="21">
        <f t="shared" si="5"/>
        <v>1</v>
      </c>
      <c r="N31" s="155">
        <v>1</v>
      </c>
    </row>
    <row r="32" spans="1:14">
      <c r="A32" s="16"/>
      <c r="B32" s="12" t="s">
        <v>9</v>
      </c>
      <c r="C32" s="158"/>
      <c r="D32" s="15"/>
      <c r="E32" s="83">
        <v>5</v>
      </c>
      <c r="F32" s="10">
        <v>17</v>
      </c>
      <c r="G32" s="10">
        <v>0</v>
      </c>
      <c r="H32" s="20">
        <f t="shared" si="4"/>
        <v>17</v>
      </c>
      <c r="I32" s="10">
        <v>0</v>
      </c>
      <c r="J32" s="20">
        <f t="shared" si="1"/>
        <v>17</v>
      </c>
      <c r="K32" s="155">
        <v>0</v>
      </c>
      <c r="L32" s="155">
        <v>0</v>
      </c>
      <c r="M32" s="21">
        <f t="shared" si="5"/>
        <v>0</v>
      </c>
      <c r="N32" s="155">
        <v>0</v>
      </c>
    </row>
    <row r="33" spans="1:14">
      <c r="A33" s="16"/>
      <c r="B33" s="12"/>
      <c r="C33" s="12"/>
      <c r="D33" s="15"/>
      <c r="E33" s="83">
        <v>4</v>
      </c>
      <c r="F33" s="10">
        <v>35</v>
      </c>
      <c r="G33" s="10">
        <v>0</v>
      </c>
      <c r="H33" s="20">
        <f t="shared" si="4"/>
        <v>35</v>
      </c>
      <c r="I33" s="10">
        <v>0</v>
      </c>
      <c r="J33" s="20">
        <f t="shared" si="1"/>
        <v>35</v>
      </c>
      <c r="K33" s="155">
        <v>0</v>
      </c>
      <c r="L33" s="155">
        <v>0</v>
      </c>
      <c r="M33" s="21">
        <f t="shared" si="5"/>
        <v>0</v>
      </c>
      <c r="N33" s="155">
        <v>0</v>
      </c>
    </row>
    <row r="34" spans="1:14">
      <c r="A34" s="16"/>
      <c r="B34" s="12"/>
      <c r="C34" s="12" t="s">
        <v>1</v>
      </c>
      <c r="D34" s="15"/>
      <c r="E34" s="83">
        <v>3</v>
      </c>
      <c r="F34" s="10">
        <v>0</v>
      </c>
      <c r="G34" s="10">
        <v>59</v>
      </c>
      <c r="H34" s="20">
        <f t="shared" si="4"/>
        <v>59</v>
      </c>
      <c r="I34" s="10">
        <v>0</v>
      </c>
      <c r="J34" s="20">
        <f t="shared" si="1"/>
        <v>59</v>
      </c>
      <c r="K34" s="155">
        <v>0</v>
      </c>
      <c r="L34" s="155">
        <v>1</v>
      </c>
      <c r="M34" s="21">
        <f t="shared" si="5"/>
        <v>1</v>
      </c>
      <c r="N34" s="155">
        <v>1</v>
      </c>
    </row>
    <row r="35" spans="1:14">
      <c r="A35" s="16"/>
      <c r="B35" s="12"/>
      <c r="C35" s="12"/>
      <c r="D35" s="15"/>
      <c r="E35" s="83">
        <v>2</v>
      </c>
      <c r="F35" s="10">
        <v>0</v>
      </c>
      <c r="G35" s="10">
        <v>17</v>
      </c>
      <c r="H35" s="20">
        <f t="shared" si="4"/>
        <v>17</v>
      </c>
      <c r="I35" s="10">
        <v>0</v>
      </c>
      <c r="J35" s="20">
        <f t="shared" si="1"/>
        <v>17</v>
      </c>
      <c r="K35" s="155">
        <v>0</v>
      </c>
      <c r="L35" s="155">
        <v>0</v>
      </c>
      <c r="M35" s="21">
        <f t="shared" si="5"/>
        <v>0</v>
      </c>
      <c r="N35" s="155">
        <v>0</v>
      </c>
    </row>
    <row r="36" spans="1:14">
      <c r="A36" s="16"/>
      <c r="B36" s="14"/>
      <c r="C36" s="14"/>
      <c r="D36" s="15"/>
      <c r="E36" s="158">
        <v>1</v>
      </c>
      <c r="F36" s="10">
        <v>0</v>
      </c>
      <c r="G36" s="10">
        <v>2</v>
      </c>
      <c r="H36" s="20">
        <f t="shared" si="4"/>
        <v>2</v>
      </c>
      <c r="I36" s="10">
        <v>99</v>
      </c>
      <c r="J36" s="20">
        <f t="shared" si="1"/>
        <v>101</v>
      </c>
      <c r="K36" s="155">
        <v>0</v>
      </c>
      <c r="L36" s="155">
        <v>0</v>
      </c>
      <c r="M36" s="21">
        <f t="shared" si="5"/>
        <v>0</v>
      </c>
      <c r="N36" s="155">
        <v>0</v>
      </c>
    </row>
    <row r="37" spans="1:14" ht="12.75" customHeight="1">
      <c r="A37" s="16"/>
      <c r="B37" s="268" t="s">
        <v>19</v>
      </c>
      <c r="C37" s="269"/>
      <c r="D37" s="269"/>
      <c r="E37" s="269"/>
      <c r="F37" s="157">
        <f t="shared" ref="F37:N37" si="6">SUM(F24:F36)</f>
        <v>533</v>
      </c>
      <c r="G37" s="20">
        <f t="shared" si="6"/>
        <v>78</v>
      </c>
      <c r="H37" s="76">
        <f t="shared" si="6"/>
        <v>611</v>
      </c>
      <c r="I37" s="77">
        <f t="shared" si="6"/>
        <v>99</v>
      </c>
      <c r="J37" s="64">
        <f t="shared" si="6"/>
        <v>710</v>
      </c>
      <c r="K37" s="157">
        <f t="shared" si="6"/>
        <v>282</v>
      </c>
      <c r="L37" s="20">
        <f t="shared" si="6"/>
        <v>51</v>
      </c>
      <c r="M37" s="64">
        <f t="shared" si="6"/>
        <v>333</v>
      </c>
      <c r="N37" s="157">
        <f t="shared" si="6"/>
        <v>74</v>
      </c>
    </row>
    <row r="38" spans="1:14">
      <c r="A38" s="16"/>
      <c r="B38" s="158"/>
      <c r="C38" s="158"/>
      <c r="D38" s="159"/>
      <c r="E38" s="83">
        <v>13</v>
      </c>
      <c r="F38" s="10">
        <v>7</v>
      </c>
      <c r="G38" s="10">
        <v>0</v>
      </c>
      <c r="H38" s="20">
        <f t="shared" si="4"/>
        <v>7</v>
      </c>
      <c r="I38" s="10">
        <v>0</v>
      </c>
      <c r="J38" s="20">
        <f t="shared" si="1"/>
        <v>7</v>
      </c>
      <c r="K38" s="155">
        <v>0</v>
      </c>
      <c r="L38" s="155">
        <v>0</v>
      </c>
      <c r="M38" s="21">
        <f>K38+L38</f>
        <v>0</v>
      </c>
      <c r="N38" s="15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3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55">
        <v>0</v>
      </c>
      <c r="L39" s="155">
        <v>0</v>
      </c>
      <c r="M39" s="21">
        <f t="shared" ref="M39:M50" si="7">K39+L39</f>
        <v>0</v>
      </c>
      <c r="N39" s="155">
        <v>0</v>
      </c>
    </row>
    <row r="40" spans="1:14">
      <c r="A40" s="16"/>
      <c r="B40" s="12" t="s">
        <v>10</v>
      </c>
      <c r="C40" s="12"/>
      <c r="D40" s="15" t="s">
        <v>10</v>
      </c>
      <c r="E40" s="83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55">
        <v>0</v>
      </c>
      <c r="L40" s="155">
        <v>0</v>
      </c>
      <c r="M40" s="21">
        <f t="shared" si="7"/>
        <v>0</v>
      </c>
      <c r="N40" s="155">
        <v>0</v>
      </c>
    </row>
    <row r="41" spans="1:14">
      <c r="A41" s="16"/>
      <c r="B41" s="12" t="s">
        <v>11</v>
      </c>
      <c r="C41" s="158"/>
      <c r="D41" s="15" t="s">
        <v>2</v>
      </c>
      <c r="E41" s="83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55">
        <v>0</v>
      </c>
      <c r="L41" s="155">
        <v>0</v>
      </c>
      <c r="M41" s="21">
        <f t="shared" si="7"/>
        <v>0</v>
      </c>
      <c r="N41" s="155">
        <v>0</v>
      </c>
    </row>
    <row r="42" spans="1:14">
      <c r="A42" s="16"/>
      <c r="B42" s="12" t="s">
        <v>4</v>
      </c>
      <c r="C42" s="12"/>
      <c r="D42" s="15" t="s">
        <v>27</v>
      </c>
      <c r="E42" s="83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55">
        <v>0</v>
      </c>
      <c r="L42" s="155">
        <v>0</v>
      </c>
      <c r="M42" s="21">
        <f t="shared" si="7"/>
        <v>0</v>
      </c>
      <c r="N42" s="15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3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55">
        <v>0</v>
      </c>
      <c r="L43" s="155">
        <v>0</v>
      </c>
      <c r="M43" s="21">
        <f t="shared" si="7"/>
        <v>0</v>
      </c>
      <c r="N43" s="155">
        <v>0</v>
      </c>
    </row>
    <row r="44" spans="1:14">
      <c r="A44" s="16"/>
      <c r="B44" s="12" t="s">
        <v>4</v>
      </c>
      <c r="C44" s="12"/>
      <c r="D44" s="15" t="s">
        <v>26</v>
      </c>
      <c r="E44" s="83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55">
        <v>0</v>
      </c>
      <c r="L44" s="155">
        <v>0</v>
      </c>
      <c r="M44" s="21">
        <f t="shared" si="7"/>
        <v>0</v>
      </c>
      <c r="N44" s="155">
        <v>0</v>
      </c>
    </row>
    <row r="45" spans="1:14">
      <c r="A45" s="16"/>
      <c r="B45" s="12" t="s">
        <v>1</v>
      </c>
      <c r="C45" s="12"/>
      <c r="D45" s="15" t="s">
        <v>22</v>
      </c>
      <c r="E45" s="83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55">
        <v>0</v>
      </c>
      <c r="L45" s="155">
        <v>0</v>
      </c>
      <c r="M45" s="21">
        <f t="shared" si="7"/>
        <v>0</v>
      </c>
      <c r="N45" s="155">
        <v>0</v>
      </c>
    </row>
    <row r="46" spans="1:14">
      <c r="A46" s="16"/>
      <c r="B46" s="12" t="s">
        <v>12</v>
      </c>
      <c r="C46" s="158"/>
      <c r="D46" s="15" t="s">
        <v>2</v>
      </c>
      <c r="E46" s="83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55">
        <v>0</v>
      </c>
      <c r="L46" s="155">
        <v>0</v>
      </c>
      <c r="M46" s="21">
        <f t="shared" si="7"/>
        <v>0</v>
      </c>
      <c r="N46" s="155">
        <v>0</v>
      </c>
    </row>
    <row r="47" spans="1:14">
      <c r="A47" s="16"/>
      <c r="B47" s="12"/>
      <c r="C47" s="12"/>
      <c r="D47" s="15" t="s">
        <v>7</v>
      </c>
      <c r="E47" s="83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55">
        <v>0</v>
      </c>
      <c r="L47" s="155">
        <v>0</v>
      </c>
      <c r="M47" s="21">
        <f t="shared" si="7"/>
        <v>0</v>
      </c>
      <c r="N47" s="155">
        <v>0</v>
      </c>
    </row>
    <row r="48" spans="1:14">
      <c r="A48" s="16"/>
      <c r="B48" s="12"/>
      <c r="C48" s="12" t="s">
        <v>1</v>
      </c>
      <c r="D48" s="15" t="s">
        <v>1</v>
      </c>
      <c r="E48" s="83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55">
        <v>0</v>
      </c>
      <c r="L48" s="155">
        <v>0</v>
      </c>
      <c r="M48" s="21">
        <f t="shared" si="7"/>
        <v>0</v>
      </c>
      <c r="N48" s="155">
        <v>0</v>
      </c>
    </row>
    <row r="49" spans="1:14">
      <c r="A49" s="16"/>
      <c r="B49" s="12"/>
      <c r="C49" s="12"/>
      <c r="D49" s="15" t="s">
        <v>3</v>
      </c>
      <c r="E49" s="83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55">
        <v>0</v>
      </c>
      <c r="L49" s="155">
        <v>0</v>
      </c>
      <c r="M49" s="21">
        <f t="shared" si="7"/>
        <v>0</v>
      </c>
      <c r="N49" s="155">
        <v>0</v>
      </c>
    </row>
    <row r="50" spans="1:14">
      <c r="A50" s="16"/>
      <c r="B50" s="14"/>
      <c r="C50" s="15"/>
      <c r="D50" s="14"/>
      <c r="E50" s="158">
        <v>1</v>
      </c>
      <c r="F50" s="160">
        <v>0</v>
      </c>
      <c r="G50" s="160">
        <v>0</v>
      </c>
      <c r="H50" s="161">
        <f t="shared" si="4"/>
        <v>0</v>
      </c>
      <c r="I50" s="160">
        <v>3</v>
      </c>
      <c r="J50" s="161">
        <f t="shared" si="1"/>
        <v>3</v>
      </c>
      <c r="K50" s="162">
        <v>0</v>
      </c>
      <c r="L50" s="162">
        <v>0</v>
      </c>
      <c r="M50" s="163">
        <f t="shared" si="7"/>
        <v>0</v>
      </c>
      <c r="N50" s="162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7</v>
      </c>
      <c r="G51" s="20">
        <f t="shared" si="8"/>
        <v>0</v>
      </c>
      <c r="H51" s="20">
        <f t="shared" si="8"/>
        <v>7</v>
      </c>
      <c r="I51" s="20">
        <f t="shared" si="8"/>
        <v>3</v>
      </c>
      <c r="J51" s="20">
        <f t="shared" si="8"/>
        <v>10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68" t="s">
        <v>37</v>
      </c>
      <c r="C52" s="269"/>
      <c r="D52" s="269"/>
      <c r="E52" s="270"/>
      <c r="F52" s="10"/>
      <c r="G52" s="10"/>
      <c r="H52" s="10"/>
      <c r="I52" s="10"/>
      <c r="J52" s="10"/>
      <c r="K52" s="10"/>
      <c r="L52" s="10">
        <v>2</v>
      </c>
      <c r="M52" s="10">
        <v>2</v>
      </c>
      <c r="N52" s="10">
        <v>2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783</v>
      </c>
      <c r="G53" s="22">
        <f t="shared" si="9"/>
        <v>117</v>
      </c>
      <c r="H53" s="22">
        <f t="shared" si="9"/>
        <v>900</v>
      </c>
      <c r="I53" s="22">
        <f t="shared" si="9"/>
        <v>148</v>
      </c>
      <c r="J53" s="22">
        <f t="shared" si="9"/>
        <v>1048</v>
      </c>
      <c r="K53" s="22">
        <f>+K23+K37+K51+K52</f>
        <v>464</v>
      </c>
      <c r="L53" s="22">
        <f t="shared" ref="L53:N53" si="10">+L23+L37+L51+L52</f>
        <v>80</v>
      </c>
      <c r="M53" s="22">
        <f t="shared" si="10"/>
        <v>544</v>
      </c>
      <c r="N53" s="22">
        <f t="shared" si="10"/>
        <v>104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B5" sqref="B5:N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65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49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253</v>
      </c>
      <c r="G10" s="70">
        <v>0</v>
      </c>
      <c r="H10" s="71">
        <f>F10+G10</f>
        <v>253</v>
      </c>
      <c r="I10" s="70">
        <v>0</v>
      </c>
      <c r="J10" s="71">
        <f>H10+I10</f>
        <v>253</v>
      </c>
      <c r="K10" s="72">
        <v>299</v>
      </c>
      <c r="L10" s="72">
        <v>22</v>
      </c>
      <c r="M10" s="73">
        <f>K10+L10</f>
        <v>321</v>
      </c>
      <c r="N10" s="72">
        <v>26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34</v>
      </c>
      <c r="G11" s="70">
        <v>0</v>
      </c>
      <c r="H11" s="71">
        <f t="shared" ref="H11:H22" si="0">F11+G11</f>
        <v>34</v>
      </c>
      <c r="I11" s="70">
        <v>0</v>
      </c>
      <c r="J11" s="71">
        <f t="shared" ref="J11:J50" si="1">H11+I11</f>
        <v>34</v>
      </c>
      <c r="K11" s="72">
        <v>1</v>
      </c>
      <c r="L11" s="72">
        <v>0</v>
      </c>
      <c r="M11" s="73">
        <f t="shared" ref="M11:M22" si="2">K11+L11</f>
        <v>1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15</v>
      </c>
      <c r="G12" s="70">
        <v>0</v>
      </c>
      <c r="H12" s="71">
        <f t="shared" si="0"/>
        <v>15</v>
      </c>
      <c r="I12" s="70">
        <v>0</v>
      </c>
      <c r="J12" s="71">
        <f t="shared" si="1"/>
        <v>15</v>
      </c>
      <c r="K12" s="72">
        <v>3</v>
      </c>
      <c r="L12" s="72">
        <v>0</v>
      </c>
      <c r="M12" s="73">
        <f t="shared" si="2"/>
        <v>3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</v>
      </c>
      <c r="G13" s="70">
        <v>0</v>
      </c>
      <c r="H13" s="71">
        <f t="shared" si="0"/>
        <v>4</v>
      </c>
      <c r="I13" s="70">
        <v>0</v>
      </c>
      <c r="J13" s="71">
        <f t="shared" si="1"/>
        <v>4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8</v>
      </c>
      <c r="G14" s="70">
        <v>0</v>
      </c>
      <c r="H14" s="71">
        <f t="shared" si="0"/>
        <v>8</v>
      </c>
      <c r="I14" s="70">
        <v>0</v>
      </c>
      <c r="J14" s="71">
        <f t="shared" si="1"/>
        <v>8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9</v>
      </c>
      <c r="G15" s="70">
        <v>0</v>
      </c>
      <c r="H15" s="71">
        <f t="shared" si="0"/>
        <v>9</v>
      </c>
      <c r="I15" s="70">
        <v>0</v>
      </c>
      <c r="J15" s="71">
        <f t="shared" si="1"/>
        <v>9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9</v>
      </c>
      <c r="G16" s="70">
        <v>0</v>
      </c>
      <c r="H16" s="71">
        <f t="shared" si="0"/>
        <v>9</v>
      </c>
      <c r="I16" s="70">
        <v>0</v>
      </c>
      <c r="J16" s="71">
        <f t="shared" si="1"/>
        <v>9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22</v>
      </c>
      <c r="G17" s="70">
        <v>0</v>
      </c>
      <c r="H17" s="71">
        <f t="shared" si="0"/>
        <v>22</v>
      </c>
      <c r="I17" s="70">
        <v>0</v>
      </c>
      <c r="J17" s="71">
        <f t="shared" si="1"/>
        <v>22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40</v>
      </c>
      <c r="G18" s="70">
        <v>0</v>
      </c>
      <c r="H18" s="71">
        <f t="shared" si="0"/>
        <v>40</v>
      </c>
      <c r="I18" s="70">
        <v>0</v>
      </c>
      <c r="J18" s="71">
        <f t="shared" si="1"/>
        <v>40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69</v>
      </c>
      <c r="G19" s="70">
        <v>0</v>
      </c>
      <c r="H19" s="71">
        <f t="shared" si="0"/>
        <v>69</v>
      </c>
      <c r="I19" s="70">
        <v>0</v>
      </c>
      <c r="J19" s="71">
        <f t="shared" si="1"/>
        <v>69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53</v>
      </c>
      <c r="H20" s="71">
        <f t="shared" si="0"/>
        <v>53</v>
      </c>
      <c r="I20" s="70">
        <v>0</v>
      </c>
      <c r="J20" s="71">
        <f t="shared" si="1"/>
        <v>53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29</v>
      </c>
      <c r="H21" s="71">
        <f t="shared" si="0"/>
        <v>29</v>
      </c>
      <c r="I21" s="70">
        <v>0</v>
      </c>
      <c r="J21" s="71">
        <f t="shared" si="1"/>
        <v>29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26</v>
      </c>
      <c r="H22" s="71">
        <f t="shared" si="0"/>
        <v>26</v>
      </c>
      <c r="I22" s="70">
        <v>39</v>
      </c>
      <c r="J22" s="71">
        <f t="shared" si="1"/>
        <v>65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463</v>
      </c>
      <c r="G23" s="71">
        <f t="shared" si="3"/>
        <v>108</v>
      </c>
      <c r="H23" s="64">
        <f t="shared" si="3"/>
        <v>571</v>
      </c>
      <c r="I23" s="71">
        <f t="shared" si="3"/>
        <v>39</v>
      </c>
      <c r="J23" s="64">
        <f t="shared" si="3"/>
        <v>610</v>
      </c>
      <c r="K23" s="74">
        <f t="shared" si="3"/>
        <v>303</v>
      </c>
      <c r="L23" s="74">
        <f t="shared" si="3"/>
        <v>22</v>
      </c>
      <c r="M23" s="71">
        <f t="shared" si="3"/>
        <v>325</v>
      </c>
      <c r="N23" s="71">
        <f t="shared" si="3"/>
        <v>26</v>
      </c>
    </row>
    <row r="24" spans="1:14">
      <c r="A24" s="16"/>
      <c r="B24" s="12"/>
      <c r="C24" s="12"/>
      <c r="D24" s="15"/>
      <c r="E24" s="14">
        <v>13</v>
      </c>
      <c r="F24" s="70">
        <v>600</v>
      </c>
      <c r="G24" s="70">
        <v>0</v>
      </c>
      <c r="H24" s="71">
        <f>F24+G24</f>
        <v>600</v>
      </c>
      <c r="I24" s="70">
        <v>0</v>
      </c>
      <c r="J24" s="71">
        <f t="shared" si="1"/>
        <v>600</v>
      </c>
      <c r="K24" s="72">
        <v>334</v>
      </c>
      <c r="L24" s="72">
        <v>30</v>
      </c>
      <c r="M24" s="75">
        <f>K24+L24</f>
        <v>364</v>
      </c>
      <c r="N24" s="72">
        <v>38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50</v>
      </c>
      <c r="G25" s="70">
        <v>0</v>
      </c>
      <c r="H25" s="71">
        <f t="shared" ref="H25:H50" si="4">F25+G25</f>
        <v>50</v>
      </c>
      <c r="I25" s="70">
        <v>0</v>
      </c>
      <c r="J25" s="71">
        <f t="shared" si="1"/>
        <v>50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23</v>
      </c>
      <c r="G26" s="70">
        <v>0</v>
      </c>
      <c r="H26" s="71">
        <f t="shared" si="4"/>
        <v>23</v>
      </c>
      <c r="I26" s="70">
        <v>0</v>
      </c>
      <c r="J26" s="71">
        <f t="shared" si="1"/>
        <v>23</v>
      </c>
      <c r="K26" s="72">
        <v>1</v>
      </c>
      <c r="L26" s="72">
        <v>1</v>
      </c>
      <c r="M26" s="75">
        <f t="shared" si="5"/>
        <v>2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17</v>
      </c>
      <c r="G27" s="70">
        <v>0</v>
      </c>
      <c r="H27" s="71">
        <f t="shared" si="4"/>
        <v>17</v>
      </c>
      <c r="I27" s="70">
        <v>0</v>
      </c>
      <c r="J27" s="71">
        <f t="shared" si="1"/>
        <v>17</v>
      </c>
      <c r="K27" s="72">
        <v>1</v>
      </c>
      <c r="L27" s="72">
        <v>3</v>
      </c>
      <c r="M27" s="75">
        <f t="shared" si="5"/>
        <v>4</v>
      </c>
      <c r="N27" s="72">
        <v>4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12</v>
      </c>
      <c r="G28" s="70">
        <v>0</v>
      </c>
      <c r="H28" s="71">
        <f t="shared" si="4"/>
        <v>12</v>
      </c>
      <c r="I28" s="70">
        <v>0</v>
      </c>
      <c r="J28" s="71">
        <f t="shared" si="1"/>
        <v>12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29</v>
      </c>
      <c r="G29" s="70">
        <v>0</v>
      </c>
      <c r="H29" s="71">
        <f t="shared" si="4"/>
        <v>29</v>
      </c>
      <c r="I29" s="70">
        <v>0</v>
      </c>
      <c r="J29" s="71">
        <f t="shared" si="1"/>
        <v>29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7</v>
      </c>
      <c r="G30" s="70">
        <v>0</v>
      </c>
      <c r="H30" s="71">
        <f t="shared" si="4"/>
        <v>7</v>
      </c>
      <c r="I30" s="70">
        <v>0</v>
      </c>
      <c r="J30" s="71">
        <f t="shared" si="1"/>
        <v>7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22</v>
      </c>
      <c r="G31" s="70">
        <v>0</v>
      </c>
      <c r="H31" s="71">
        <f t="shared" si="4"/>
        <v>22</v>
      </c>
      <c r="I31" s="70">
        <v>0</v>
      </c>
      <c r="J31" s="71">
        <f t="shared" si="1"/>
        <v>22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49</v>
      </c>
      <c r="G32" s="70">
        <v>0</v>
      </c>
      <c r="H32" s="71">
        <f t="shared" si="4"/>
        <v>49</v>
      </c>
      <c r="I32" s="70">
        <v>0</v>
      </c>
      <c r="J32" s="71">
        <f t="shared" si="1"/>
        <v>49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40</v>
      </c>
      <c r="G33" s="70">
        <v>0</v>
      </c>
      <c r="H33" s="71">
        <f t="shared" si="4"/>
        <v>40</v>
      </c>
      <c r="I33" s="70">
        <v>0</v>
      </c>
      <c r="J33" s="71">
        <f t="shared" si="1"/>
        <v>40</v>
      </c>
      <c r="K33" s="72">
        <v>0</v>
      </c>
      <c r="L33" s="72">
        <v>1</v>
      </c>
      <c r="M33" s="75">
        <f t="shared" si="5"/>
        <v>1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52</v>
      </c>
      <c r="H34" s="71">
        <f t="shared" si="4"/>
        <v>52</v>
      </c>
      <c r="I34" s="70">
        <v>0</v>
      </c>
      <c r="J34" s="71">
        <f t="shared" si="1"/>
        <v>52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37</v>
      </c>
      <c r="H35" s="71">
        <f t="shared" si="4"/>
        <v>37</v>
      </c>
      <c r="I35" s="70">
        <v>0</v>
      </c>
      <c r="J35" s="71">
        <f t="shared" si="1"/>
        <v>37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42</v>
      </c>
      <c r="H36" s="71">
        <f t="shared" si="4"/>
        <v>42</v>
      </c>
      <c r="I36" s="70">
        <v>39</v>
      </c>
      <c r="J36" s="71">
        <f t="shared" si="1"/>
        <v>81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849</v>
      </c>
      <c r="G37" s="71">
        <f t="shared" si="6"/>
        <v>131</v>
      </c>
      <c r="H37" s="76">
        <f t="shared" si="6"/>
        <v>980</v>
      </c>
      <c r="I37" s="77">
        <f t="shared" si="6"/>
        <v>39</v>
      </c>
      <c r="J37" s="64">
        <f t="shared" si="6"/>
        <v>1019</v>
      </c>
      <c r="K37" s="74">
        <f t="shared" si="6"/>
        <v>340</v>
      </c>
      <c r="L37" s="20">
        <f t="shared" si="6"/>
        <v>35</v>
      </c>
      <c r="M37" s="64">
        <f t="shared" si="6"/>
        <v>375</v>
      </c>
      <c r="N37" s="74">
        <f t="shared" si="6"/>
        <v>44</v>
      </c>
    </row>
    <row r="38" spans="1:14">
      <c r="A38" s="16"/>
      <c r="B38" s="68"/>
      <c r="C38" s="68"/>
      <c r="D38" s="19"/>
      <c r="E38" s="66">
        <v>13</v>
      </c>
      <c r="F38" s="10">
        <v>2</v>
      </c>
      <c r="G38" s="10">
        <v>0</v>
      </c>
      <c r="H38" s="20">
        <f t="shared" si="4"/>
        <v>2</v>
      </c>
      <c r="I38" s="10">
        <v>0</v>
      </c>
      <c r="J38" s="20">
        <f t="shared" si="1"/>
        <v>2</v>
      </c>
      <c r="K38" s="11">
        <v>1</v>
      </c>
      <c r="L38" s="11">
        <v>0</v>
      </c>
      <c r="M38" s="21">
        <f>K38+L38</f>
        <v>1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2</v>
      </c>
      <c r="J50" s="79">
        <f t="shared" si="1"/>
        <v>2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2</v>
      </c>
      <c r="G51" s="20">
        <f t="shared" si="8"/>
        <v>0</v>
      </c>
      <c r="H51" s="20">
        <f t="shared" si="8"/>
        <v>2</v>
      </c>
      <c r="I51" s="20">
        <f t="shared" si="8"/>
        <v>2</v>
      </c>
      <c r="J51" s="20">
        <f t="shared" si="8"/>
        <v>4</v>
      </c>
      <c r="K51" s="20">
        <f t="shared" si="8"/>
        <v>1</v>
      </c>
      <c r="L51" s="20">
        <f t="shared" si="8"/>
        <v>0</v>
      </c>
      <c r="M51" s="20">
        <f t="shared" si="8"/>
        <v>1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</v>
      </c>
      <c r="L52" s="10">
        <v>2</v>
      </c>
      <c r="M52" s="10">
        <v>3</v>
      </c>
      <c r="N52" s="10">
        <v>2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1314</v>
      </c>
      <c r="G53" s="22">
        <f t="shared" si="9"/>
        <v>239</v>
      </c>
      <c r="H53" s="22">
        <f t="shared" si="9"/>
        <v>1553</v>
      </c>
      <c r="I53" s="22">
        <f t="shared" si="9"/>
        <v>80</v>
      </c>
      <c r="J53" s="22">
        <f t="shared" si="9"/>
        <v>1633</v>
      </c>
      <c r="K53" s="22">
        <f>+K23+K37+K51+K52</f>
        <v>645</v>
      </c>
      <c r="L53" s="22">
        <f t="shared" ref="L53:N53" si="10">+L23+L37+L51+L52</f>
        <v>59</v>
      </c>
      <c r="M53" s="22">
        <f t="shared" si="10"/>
        <v>704</v>
      </c>
      <c r="N53" s="22">
        <f t="shared" si="10"/>
        <v>72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2"/>
    <protectedRange sqref="D2:J3 F4" name="Cabecalho_2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49" sqref="M4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63"/>
      <c r="L1" s="63"/>
      <c r="M1" s="63"/>
      <c r="N1" s="63"/>
    </row>
    <row r="2" spans="1:14">
      <c r="A2" s="61"/>
      <c r="B2" s="87" t="s">
        <v>34</v>
      </c>
      <c r="C2" s="88"/>
      <c r="D2" s="242" t="s">
        <v>66</v>
      </c>
      <c r="E2" s="242"/>
      <c r="F2" s="242"/>
      <c r="G2" s="242"/>
      <c r="H2" s="242"/>
      <c r="I2" s="242"/>
      <c r="J2" s="242"/>
      <c r="K2" s="63"/>
      <c r="L2" s="63"/>
      <c r="M2" s="63"/>
      <c r="N2" s="63"/>
    </row>
    <row r="3" spans="1:14">
      <c r="A3" s="61"/>
      <c r="B3" s="87" t="s">
        <v>33</v>
      </c>
      <c r="C3" s="88"/>
      <c r="D3" s="242" t="s">
        <v>67</v>
      </c>
      <c r="E3" s="242"/>
      <c r="F3" s="242"/>
      <c r="G3" s="242"/>
      <c r="H3" s="242"/>
      <c r="I3" s="242"/>
      <c r="J3" s="242"/>
      <c r="K3" s="63"/>
      <c r="L3" s="63"/>
      <c r="M3" s="63"/>
      <c r="N3" s="63"/>
    </row>
    <row r="4" spans="1:14">
      <c r="A4" s="61"/>
      <c r="B4" s="238" t="s">
        <v>36</v>
      </c>
      <c r="C4" s="238"/>
      <c r="D4" s="238"/>
      <c r="E4" s="238"/>
      <c r="F4" s="164">
        <v>42978</v>
      </c>
      <c r="G4" s="88"/>
      <c r="H4" s="88"/>
      <c r="I4" s="88"/>
      <c r="J4" s="88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69">
        <v>108</v>
      </c>
      <c r="G10" s="169">
        <v>38</v>
      </c>
      <c r="H10" s="165">
        <f t="shared" ref="H10:H22" si="0">F10+G10</f>
        <v>146</v>
      </c>
      <c r="I10" s="169"/>
      <c r="J10" s="165">
        <f t="shared" ref="J10:J22" si="1">H10+I10</f>
        <v>146</v>
      </c>
      <c r="K10" s="169">
        <v>110</v>
      </c>
      <c r="L10" s="169">
        <v>20</v>
      </c>
      <c r="M10" s="166">
        <f t="shared" ref="M10:M22" si="2">K10+L10</f>
        <v>130</v>
      </c>
      <c r="N10" s="169">
        <v>26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69">
        <v>14</v>
      </c>
      <c r="G11" s="169">
        <v>1</v>
      </c>
      <c r="H11" s="165">
        <f t="shared" si="0"/>
        <v>15</v>
      </c>
      <c r="I11" s="169"/>
      <c r="J11" s="165">
        <f t="shared" si="1"/>
        <v>15</v>
      </c>
      <c r="K11" s="169"/>
      <c r="L11" s="169"/>
      <c r="M11" s="166">
        <f t="shared" si="2"/>
        <v>0</v>
      </c>
      <c r="N11" s="169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69">
        <v>20</v>
      </c>
      <c r="G12" s="169">
        <v>1</v>
      </c>
      <c r="H12" s="165">
        <f t="shared" si="0"/>
        <v>21</v>
      </c>
      <c r="I12" s="169"/>
      <c r="J12" s="165">
        <f t="shared" si="1"/>
        <v>21</v>
      </c>
      <c r="K12" s="169"/>
      <c r="L12" s="169"/>
      <c r="M12" s="166">
        <f t="shared" si="2"/>
        <v>0</v>
      </c>
      <c r="N12" s="169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69">
        <v>5</v>
      </c>
      <c r="G13" s="169">
        <v>1</v>
      </c>
      <c r="H13" s="165">
        <f t="shared" si="0"/>
        <v>6</v>
      </c>
      <c r="I13" s="169"/>
      <c r="J13" s="165">
        <f t="shared" si="1"/>
        <v>6</v>
      </c>
      <c r="K13" s="169"/>
      <c r="L13" s="169"/>
      <c r="M13" s="166">
        <f t="shared" si="2"/>
        <v>0</v>
      </c>
      <c r="N13" s="169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69">
        <v>4</v>
      </c>
      <c r="G14" s="169"/>
      <c r="H14" s="165">
        <f t="shared" si="0"/>
        <v>4</v>
      </c>
      <c r="I14" s="169"/>
      <c r="J14" s="165">
        <f t="shared" si="1"/>
        <v>4</v>
      </c>
      <c r="K14" s="169"/>
      <c r="L14" s="169"/>
      <c r="M14" s="166">
        <f t="shared" si="2"/>
        <v>0</v>
      </c>
      <c r="N14" s="169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69">
        <v>3</v>
      </c>
      <c r="G15" s="169">
        <v>4</v>
      </c>
      <c r="H15" s="165">
        <f t="shared" si="0"/>
        <v>7</v>
      </c>
      <c r="I15" s="169"/>
      <c r="J15" s="165">
        <f t="shared" si="1"/>
        <v>7</v>
      </c>
      <c r="K15" s="169"/>
      <c r="L15" s="169"/>
      <c r="M15" s="166">
        <f t="shared" si="2"/>
        <v>0</v>
      </c>
      <c r="N15" s="169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69">
        <v>4</v>
      </c>
      <c r="G16" s="169">
        <v>3</v>
      </c>
      <c r="H16" s="165">
        <f t="shared" si="0"/>
        <v>7</v>
      </c>
      <c r="I16" s="169"/>
      <c r="J16" s="165">
        <f t="shared" si="1"/>
        <v>7</v>
      </c>
      <c r="K16" s="169"/>
      <c r="L16" s="169"/>
      <c r="M16" s="166">
        <f t="shared" si="2"/>
        <v>0</v>
      </c>
      <c r="N16" s="169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69">
        <v>11</v>
      </c>
      <c r="G17" s="169">
        <v>5</v>
      </c>
      <c r="H17" s="165">
        <f t="shared" si="0"/>
        <v>16</v>
      </c>
      <c r="I17" s="169"/>
      <c r="J17" s="165">
        <f t="shared" si="1"/>
        <v>16</v>
      </c>
      <c r="K17" s="169"/>
      <c r="L17" s="169"/>
      <c r="M17" s="166">
        <f t="shared" si="2"/>
        <v>0</v>
      </c>
      <c r="N17" s="169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69">
        <v>4</v>
      </c>
      <c r="G18" s="169">
        <v>3</v>
      </c>
      <c r="H18" s="165">
        <f t="shared" si="0"/>
        <v>7</v>
      </c>
      <c r="I18" s="169"/>
      <c r="J18" s="165">
        <f t="shared" si="1"/>
        <v>7</v>
      </c>
      <c r="K18" s="169"/>
      <c r="L18" s="169"/>
      <c r="M18" s="166">
        <f t="shared" si="2"/>
        <v>0</v>
      </c>
      <c r="N18" s="169"/>
    </row>
    <row r="19" spans="1:14">
      <c r="A19" s="16"/>
      <c r="B19" s="12"/>
      <c r="C19" s="17"/>
      <c r="D19" s="13" t="s">
        <v>12</v>
      </c>
      <c r="E19" s="69">
        <v>4</v>
      </c>
      <c r="F19" s="169"/>
      <c r="G19" s="169"/>
      <c r="H19" s="165">
        <f t="shared" si="0"/>
        <v>0</v>
      </c>
      <c r="I19" s="169"/>
      <c r="J19" s="165">
        <f t="shared" si="1"/>
        <v>0</v>
      </c>
      <c r="K19" s="169"/>
      <c r="L19" s="169"/>
      <c r="M19" s="166">
        <f t="shared" si="2"/>
        <v>0</v>
      </c>
      <c r="N19" s="169"/>
    </row>
    <row r="20" spans="1:14">
      <c r="A20" s="16"/>
      <c r="B20" s="12"/>
      <c r="C20" s="17" t="s">
        <v>1</v>
      </c>
      <c r="D20" s="9"/>
      <c r="E20" s="69">
        <v>3</v>
      </c>
      <c r="F20" s="169"/>
      <c r="G20" s="169">
        <v>18</v>
      </c>
      <c r="H20" s="165">
        <f t="shared" si="0"/>
        <v>18</v>
      </c>
      <c r="I20" s="169"/>
      <c r="J20" s="165">
        <f t="shared" si="1"/>
        <v>18</v>
      </c>
      <c r="K20" s="169"/>
      <c r="L20" s="169">
        <v>1</v>
      </c>
      <c r="M20" s="166">
        <f t="shared" si="2"/>
        <v>1</v>
      </c>
      <c r="N20" s="169">
        <v>1</v>
      </c>
    </row>
    <row r="21" spans="1:14">
      <c r="A21" s="16"/>
      <c r="B21" s="12"/>
      <c r="C21" s="17"/>
      <c r="D21" s="9"/>
      <c r="E21" s="69">
        <v>2</v>
      </c>
      <c r="F21" s="169"/>
      <c r="G21" s="169">
        <v>8</v>
      </c>
      <c r="H21" s="165">
        <f t="shared" si="0"/>
        <v>8</v>
      </c>
      <c r="I21" s="169"/>
      <c r="J21" s="165">
        <f t="shared" si="1"/>
        <v>8</v>
      </c>
      <c r="K21" s="169"/>
      <c r="L21" s="169"/>
      <c r="M21" s="166">
        <f t="shared" si="2"/>
        <v>0</v>
      </c>
      <c r="N21" s="169"/>
    </row>
    <row r="22" spans="1:14">
      <c r="A22" s="16"/>
      <c r="B22" s="14"/>
      <c r="C22" s="18"/>
      <c r="D22" s="9"/>
      <c r="E22" s="68">
        <v>1</v>
      </c>
      <c r="F22" s="169"/>
      <c r="G22" s="169">
        <v>4</v>
      </c>
      <c r="H22" s="165">
        <f t="shared" si="0"/>
        <v>4</v>
      </c>
      <c r="I22" s="169">
        <v>12</v>
      </c>
      <c r="J22" s="165">
        <f t="shared" si="1"/>
        <v>16</v>
      </c>
      <c r="K22" s="169"/>
      <c r="L22" s="169"/>
      <c r="M22" s="166">
        <f t="shared" si="2"/>
        <v>0</v>
      </c>
      <c r="N22" s="169"/>
    </row>
    <row r="23" spans="1:14" ht="12.75" customHeight="1">
      <c r="A23" s="16"/>
      <c r="B23" s="226" t="s">
        <v>18</v>
      </c>
      <c r="C23" s="227"/>
      <c r="D23" s="227"/>
      <c r="E23" s="228"/>
      <c r="F23" s="165">
        <f t="shared" ref="F23:N23" si="3">SUM(F10:F22)</f>
        <v>173</v>
      </c>
      <c r="G23" s="165">
        <f t="shared" si="3"/>
        <v>86</v>
      </c>
      <c r="H23" s="165">
        <f t="shared" si="3"/>
        <v>259</v>
      </c>
      <c r="I23" s="165">
        <f t="shared" si="3"/>
        <v>12</v>
      </c>
      <c r="J23" s="165">
        <f t="shared" si="3"/>
        <v>271</v>
      </c>
      <c r="K23" s="165">
        <f t="shared" si="3"/>
        <v>110</v>
      </c>
      <c r="L23" s="165">
        <f t="shared" si="3"/>
        <v>21</v>
      </c>
      <c r="M23" s="165">
        <f t="shared" si="3"/>
        <v>131</v>
      </c>
      <c r="N23" s="165">
        <f t="shared" si="3"/>
        <v>27</v>
      </c>
    </row>
    <row r="24" spans="1:14">
      <c r="A24" s="16"/>
      <c r="B24" s="12"/>
      <c r="C24" s="12"/>
      <c r="D24" s="15"/>
      <c r="E24" s="14">
        <v>13</v>
      </c>
      <c r="F24" s="169">
        <v>419</v>
      </c>
      <c r="G24" s="169">
        <v>192</v>
      </c>
      <c r="H24" s="165">
        <f t="shared" ref="H24:H36" si="4">F24+G24</f>
        <v>611</v>
      </c>
      <c r="I24" s="169"/>
      <c r="J24" s="165">
        <f t="shared" ref="J24:J36" si="5">H24+I24</f>
        <v>611</v>
      </c>
      <c r="K24" s="169">
        <v>143</v>
      </c>
      <c r="L24" s="169">
        <v>36</v>
      </c>
      <c r="M24" s="166">
        <f t="shared" ref="M24:M36" si="6">K24+L24</f>
        <v>179</v>
      </c>
      <c r="N24" s="169">
        <v>48</v>
      </c>
    </row>
    <row r="25" spans="1:14">
      <c r="A25" s="16"/>
      <c r="B25" s="12"/>
      <c r="C25" s="12" t="s">
        <v>0</v>
      </c>
      <c r="D25" s="15"/>
      <c r="E25" s="69">
        <v>12</v>
      </c>
      <c r="F25" s="169">
        <v>22</v>
      </c>
      <c r="G25" s="169"/>
      <c r="H25" s="165">
        <f t="shared" si="4"/>
        <v>22</v>
      </c>
      <c r="I25" s="169"/>
      <c r="J25" s="165">
        <f t="shared" si="5"/>
        <v>22</v>
      </c>
      <c r="K25" s="169">
        <v>1</v>
      </c>
      <c r="L25" s="169">
        <v>1</v>
      </c>
      <c r="M25" s="166">
        <f t="shared" si="6"/>
        <v>2</v>
      </c>
      <c r="N25" s="169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69">
        <v>23</v>
      </c>
      <c r="G26" s="169">
        <v>1</v>
      </c>
      <c r="H26" s="165">
        <f t="shared" si="4"/>
        <v>24</v>
      </c>
      <c r="I26" s="169"/>
      <c r="J26" s="165">
        <f t="shared" si="5"/>
        <v>24</v>
      </c>
      <c r="K26" s="169"/>
      <c r="L26" s="169">
        <v>1</v>
      </c>
      <c r="M26" s="166">
        <f t="shared" si="6"/>
        <v>1</v>
      </c>
      <c r="N26" s="169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69">
        <v>8</v>
      </c>
      <c r="G27" s="169"/>
      <c r="H27" s="165">
        <f t="shared" si="4"/>
        <v>8</v>
      </c>
      <c r="I27" s="169"/>
      <c r="J27" s="165">
        <f t="shared" si="5"/>
        <v>8</v>
      </c>
      <c r="K27" s="169"/>
      <c r="L27" s="169"/>
      <c r="M27" s="166">
        <f t="shared" si="6"/>
        <v>0</v>
      </c>
      <c r="N27" s="169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69">
        <v>2</v>
      </c>
      <c r="G28" s="169">
        <v>2</v>
      </c>
      <c r="H28" s="165">
        <f t="shared" si="4"/>
        <v>4</v>
      </c>
      <c r="I28" s="169"/>
      <c r="J28" s="165">
        <f t="shared" si="5"/>
        <v>4</v>
      </c>
      <c r="K28" s="169"/>
      <c r="L28" s="169"/>
      <c r="M28" s="166">
        <f t="shared" si="6"/>
        <v>0</v>
      </c>
      <c r="N28" s="169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69">
        <v>11</v>
      </c>
      <c r="G29" s="169">
        <v>1</v>
      </c>
      <c r="H29" s="165">
        <f t="shared" si="4"/>
        <v>12</v>
      </c>
      <c r="I29" s="169"/>
      <c r="J29" s="165">
        <f t="shared" si="5"/>
        <v>12</v>
      </c>
      <c r="K29" s="169"/>
      <c r="L29" s="169"/>
      <c r="M29" s="166">
        <f t="shared" si="6"/>
        <v>0</v>
      </c>
      <c r="N29" s="169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69">
        <v>7</v>
      </c>
      <c r="G30" s="169">
        <v>5</v>
      </c>
      <c r="H30" s="165">
        <f t="shared" si="4"/>
        <v>12</v>
      </c>
      <c r="I30" s="169"/>
      <c r="J30" s="165">
        <f t="shared" si="5"/>
        <v>12</v>
      </c>
      <c r="K30" s="169"/>
      <c r="L30" s="169">
        <v>1</v>
      </c>
      <c r="M30" s="166">
        <f t="shared" si="6"/>
        <v>1</v>
      </c>
      <c r="N30" s="169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69">
        <v>9</v>
      </c>
      <c r="G31" s="169">
        <v>7</v>
      </c>
      <c r="H31" s="165">
        <f t="shared" si="4"/>
        <v>16</v>
      </c>
      <c r="I31" s="169"/>
      <c r="J31" s="165">
        <f t="shared" si="5"/>
        <v>16</v>
      </c>
      <c r="K31" s="169"/>
      <c r="L31" s="169"/>
      <c r="M31" s="166">
        <f t="shared" si="6"/>
        <v>0</v>
      </c>
      <c r="N31" s="169"/>
    </row>
    <row r="32" spans="1:14">
      <c r="A32" s="16"/>
      <c r="B32" s="12" t="s">
        <v>9</v>
      </c>
      <c r="C32" s="68"/>
      <c r="D32" s="15"/>
      <c r="E32" s="69">
        <v>5</v>
      </c>
      <c r="F32" s="169">
        <v>4</v>
      </c>
      <c r="G32" s="169">
        <v>6</v>
      </c>
      <c r="H32" s="165">
        <f t="shared" si="4"/>
        <v>10</v>
      </c>
      <c r="I32" s="169"/>
      <c r="J32" s="165">
        <f t="shared" si="5"/>
        <v>10</v>
      </c>
      <c r="K32" s="169"/>
      <c r="L32" s="169">
        <v>1</v>
      </c>
      <c r="M32" s="166">
        <f t="shared" si="6"/>
        <v>1</v>
      </c>
      <c r="N32" s="169">
        <v>1</v>
      </c>
    </row>
    <row r="33" spans="1:14">
      <c r="A33" s="16"/>
      <c r="B33" s="12"/>
      <c r="C33" s="12"/>
      <c r="D33" s="15"/>
      <c r="E33" s="69">
        <v>4</v>
      </c>
      <c r="F33" s="169"/>
      <c r="G33" s="169">
        <v>5</v>
      </c>
      <c r="H33" s="165">
        <f t="shared" si="4"/>
        <v>5</v>
      </c>
      <c r="I33" s="169"/>
      <c r="J33" s="165">
        <f t="shared" si="5"/>
        <v>5</v>
      </c>
      <c r="K33" s="169"/>
      <c r="L33" s="169"/>
      <c r="M33" s="166">
        <f t="shared" si="6"/>
        <v>0</v>
      </c>
      <c r="N33" s="169"/>
    </row>
    <row r="34" spans="1:14">
      <c r="A34" s="16"/>
      <c r="B34" s="12"/>
      <c r="C34" s="12" t="s">
        <v>1</v>
      </c>
      <c r="D34" s="15"/>
      <c r="E34" s="69">
        <v>3</v>
      </c>
      <c r="F34" s="169"/>
      <c r="G34" s="169">
        <v>14</v>
      </c>
      <c r="H34" s="165">
        <f t="shared" si="4"/>
        <v>14</v>
      </c>
      <c r="I34" s="169"/>
      <c r="J34" s="165">
        <f t="shared" si="5"/>
        <v>14</v>
      </c>
      <c r="K34" s="169"/>
      <c r="L34" s="169"/>
      <c r="M34" s="166">
        <f t="shared" si="6"/>
        <v>0</v>
      </c>
      <c r="N34" s="169"/>
    </row>
    <row r="35" spans="1:14">
      <c r="A35" s="16"/>
      <c r="B35" s="12"/>
      <c r="C35" s="12"/>
      <c r="D35" s="15"/>
      <c r="E35" s="69">
        <v>2</v>
      </c>
      <c r="F35" s="169"/>
      <c r="G35" s="169">
        <v>1</v>
      </c>
      <c r="H35" s="165">
        <f t="shared" si="4"/>
        <v>1</v>
      </c>
      <c r="I35" s="169"/>
      <c r="J35" s="165">
        <f t="shared" si="5"/>
        <v>1</v>
      </c>
      <c r="K35" s="169"/>
      <c r="L35" s="169"/>
      <c r="M35" s="166">
        <f t="shared" si="6"/>
        <v>0</v>
      </c>
      <c r="N35" s="169"/>
    </row>
    <row r="36" spans="1:14">
      <c r="A36" s="16"/>
      <c r="B36" s="14"/>
      <c r="C36" s="14"/>
      <c r="D36" s="15"/>
      <c r="E36" s="68">
        <v>1</v>
      </c>
      <c r="F36" s="169"/>
      <c r="G36" s="169">
        <v>10</v>
      </c>
      <c r="H36" s="165">
        <f t="shared" si="4"/>
        <v>10</v>
      </c>
      <c r="I36" s="169">
        <v>63</v>
      </c>
      <c r="J36" s="165">
        <f t="shared" si="5"/>
        <v>73</v>
      </c>
      <c r="K36" s="169"/>
      <c r="L36" s="169"/>
      <c r="M36" s="166">
        <f t="shared" si="6"/>
        <v>0</v>
      </c>
      <c r="N36" s="169"/>
    </row>
    <row r="37" spans="1:14" ht="12.75" customHeight="1">
      <c r="A37" s="16"/>
      <c r="B37" s="226" t="s">
        <v>19</v>
      </c>
      <c r="C37" s="227"/>
      <c r="D37" s="227"/>
      <c r="E37" s="227"/>
      <c r="F37" s="165">
        <f t="shared" ref="F37:N37" si="7">SUM(F24:F36)</f>
        <v>505</v>
      </c>
      <c r="G37" s="165">
        <f t="shared" si="7"/>
        <v>244</v>
      </c>
      <c r="H37" s="165">
        <f t="shared" si="7"/>
        <v>749</v>
      </c>
      <c r="I37" s="165">
        <f t="shared" si="7"/>
        <v>63</v>
      </c>
      <c r="J37" s="165">
        <f t="shared" si="7"/>
        <v>812</v>
      </c>
      <c r="K37" s="165">
        <f t="shared" si="7"/>
        <v>144</v>
      </c>
      <c r="L37" s="165">
        <f t="shared" si="7"/>
        <v>40</v>
      </c>
      <c r="M37" s="165">
        <f t="shared" si="7"/>
        <v>184</v>
      </c>
      <c r="N37" s="165">
        <f t="shared" si="7"/>
        <v>52</v>
      </c>
    </row>
    <row r="38" spans="1:14">
      <c r="A38" s="16"/>
      <c r="B38" s="68"/>
      <c r="C38" s="68"/>
      <c r="D38" s="19"/>
      <c r="E38" s="66">
        <v>13</v>
      </c>
      <c r="F38" s="169">
        <v>2</v>
      </c>
      <c r="G38" s="169"/>
      <c r="H38" s="165">
        <f t="shared" ref="H38:H50" si="8">F38+G38</f>
        <v>2</v>
      </c>
      <c r="I38" s="169"/>
      <c r="J38" s="165">
        <f t="shared" ref="J38:J50" si="9">H38+I38</f>
        <v>2</v>
      </c>
      <c r="K38" s="169">
        <v>2</v>
      </c>
      <c r="L38" s="169"/>
      <c r="M38" s="166">
        <f t="shared" ref="M38:M50" si="10">K38+L38</f>
        <v>2</v>
      </c>
      <c r="N38" s="169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69"/>
      <c r="G39" s="169"/>
      <c r="H39" s="165">
        <f t="shared" si="8"/>
        <v>0</v>
      </c>
      <c r="I39" s="169"/>
      <c r="J39" s="165">
        <f t="shared" si="9"/>
        <v>0</v>
      </c>
      <c r="K39" s="169"/>
      <c r="L39" s="169"/>
      <c r="M39" s="166">
        <f t="shared" si="10"/>
        <v>0</v>
      </c>
      <c r="N39" s="169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69"/>
      <c r="G40" s="169"/>
      <c r="H40" s="165">
        <f t="shared" si="8"/>
        <v>0</v>
      </c>
      <c r="I40" s="169"/>
      <c r="J40" s="165">
        <f t="shared" si="9"/>
        <v>0</v>
      </c>
      <c r="K40" s="169"/>
      <c r="L40" s="169"/>
      <c r="M40" s="166">
        <f t="shared" si="10"/>
        <v>0</v>
      </c>
      <c r="N40" s="169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69"/>
      <c r="G41" s="169"/>
      <c r="H41" s="165">
        <f t="shared" si="8"/>
        <v>0</v>
      </c>
      <c r="I41" s="169"/>
      <c r="J41" s="165">
        <f t="shared" si="9"/>
        <v>0</v>
      </c>
      <c r="K41" s="169"/>
      <c r="L41" s="169"/>
      <c r="M41" s="166">
        <f t="shared" si="10"/>
        <v>0</v>
      </c>
      <c r="N41" s="169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69"/>
      <c r="G42" s="169"/>
      <c r="H42" s="165">
        <f t="shared" si="8"/>
        <v>0</v>
      </c>
      <c r="I42" s="169"/>
      <c r="J42" s="165">
        <f t="shared" si="9"/>
        <v>0</v>
      </c>
      <c r="K42" s="169"/>
      <c r="L42" s="169"/>
      <c r="M42" s="166">
        <f t="shared" si="10"/>
        <v>0</v>
      </c>
      <c r="N42" s="169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69"/>
      <c r="G43" s="169"/>
      <c r="H43" s="165">
        <f t="shared" si="8"/>
        <v>0</v>
      </c>
      <c r="I43" s="169"/>
      <c r="J43" s="165">
        <f t="shared" si="9"/>
        <v>0</v>
      </c>
      <c r="K43" s="169"/>
      <c r="L43" s="169"/>
      <c r="M43" s="166">
        <f t="shared" si="10"/>
        <v>0</v>
      </c>
      <c r="N43" s="169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69"/>
      <c r="G44" s="169"/>
      <c r="H44" s="165">
        <f t="shared" si="8"/>
        <v>0</v>
      </c>
      <c r="I44" s="169"/>
      <c r="J44" s="165">
        <f t="shared" si="9"/>
        <v>0</v>
      </c>
      <c r="K44" s="169"/>
      <c r="L44" s="169"/>
      <c r="M44" s="166">
        <f t="shared" si="10"/>
        <v>0</v>
      </c>
      <c r="N44" s="169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69"/>
      <c r="G45" s="169"/>
      <c r="H45" s="165">
        <f t="shared" si="8"/>
        <v>0</v>
      </c>
      <c r="I45" s="169"/>
      <c r="J45" s="165">
        <f t="shared" si="9"/>
        <v>0</v>
      </c>
      <c r="K45" s="169"/>
      <c r="L45" s="169"/>
      <c r="M45" s="166">
        <f t="shared" si="10"/>
        <v>0</v>
      </c>
      <c r="N45" s="169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69"/>
      <c r="G46" s="169"/>
      <c r="H46" s="165">
        <f t="shared" si="8"/>
        <v>0</v>
      </c>
      <c r="I46" s="169"/>
      <c r="J46" s="165">
        <f t="shared" si="9"/>
        <v>0</v>
      </c>
      <c r="K46" s="169"/>
      <c r="L46" s="169"/>
      <c r="M46" s="166">
        <f t="shared" si="10"/>
        <v>0</v>
      </c>
      <c r="N46" s="169"/>
    </row>
    <row r="47" spans="1:14">
      <c r="A47" s="16"/>
      <c r="B47" s="12"/>
      <c r="C47" s="12"/>
      <c r="D47" s="15" t="s">
        <v>7</v>
      </c>
      <c r="E47" s="66">
        <v>4</v>
      </c>
      <c r="F47" s="169"/>
      <c r="G47" s="169"/>
      <c r="H47" s="165">
        <f t="shared" si="8"/>
        <v>0</v>
      </c>
      <c r="I47" s="169"/>
      <c r="J47" s="165">
        <f t="shared" si="9"/>
        <v>0</v>
      </c>
      <c r="K47" s="169"/>
      <c r="L47" s="169"/>
      <c r="M47" s="166">
        <f t="shared" si="10"/>
        <v>0</v>
      </c>
      <c r="N47" s="169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69"/>
      <c r="G48" s="169"/>
      <c r="H48" s="165">
        <f t="shared" si="8"/>
        <v>0</v>
      </c>
      <c r="I48" s="169"/>
      <c r="J48" s="165">
        <f t="shared" si="9"/>
        <v>0</v>
      </c>
      <c r="K48" s="169"/>
      <c r="L48" s="169"/>
      <c r="M48" s="166">
        <f t="shared" si="10"/>
        <v>0</v>
      </c>
      <c r="N48" s="169"/>
    </row>
    <row r="49" spans="1:14">
      <c r="A49" s="16"/>
      <c r="B49" s="12"/>
      <c r="C49" s="12"/>
      <c r="D49" s="15" t="s">
        <v>3</v>
      </c>
      <c r="E49" s="66">
        <v>2</v>
      </c>
      <c r="F49" s="169"/>
      <c r="G49" s="169"/>
      <c r="H49" s="165">
        <f t="shared" si="8"/>
        <v>0</v>
      </c>
      <c r="I49" s="169"/>
      <c r="J49" s="165">
        <f t="shared" si="9"/>
        <v>0</v>
      </c>
      <c r="K49" s="169"/>
      <c r="L49" s="169"/>
      <c r="M49" s="166">
        <f t="shared" si="10"/>
        <v>0</v>
      </c>
      <c r="N49" s="169"/>
    </row>
    <row r="50" spans="1:14">
      <c r="A50" s="16"/>
      <c r="B50" s="14"/>
      <c r="C50" s="15"/>
      <c r="D50" s="14"/>
      <c r="E50" s="68">
        <v>1</v>
      </c>
      <c r="F50" s="169"/>
      <c r="G50" s="169"/>
      <c r="H50" s="165">
        <f t="shared" si="8"/>
        <v>0</v>
      </c>
      <c r="I50" s="169">
        <v>33</v>
      </c>
      <c r="J50" s="165">
        <f t="shared" si="9"/>
        <v>33</v>
      </c>
      <c r="K50" s="169"/>
      <c r="L50" s="169"/>
      <c r="M50" s="166">
        <f t="shared" si="10"/>
        <v>0</v>
      </c>
      <c r="N50" s="169"/>
    </row>
    <row r="51" spans="1:14" ht="12.75" customHeight="1">
      <c r="A51" s="61"/>
      <c r="B51" s="229" t="s">
        <v>20</v>
      </c>
      <c r="C51" s="229"/>
      <c r="D51" s="229"/>
      <c r="E51" s="229"/>
      <c r="F51" s="165">
        <f t="shared" ref="F51:N51" si="11">SUM(F38:F50)</f>
        <v>2</v>
      </c>
      <c r="G51" s="165">
        <f t="shared" si="11"/>
        <v>0</v>
      </c>
      <c r="H51" s="165">
        <f t="shared" si="11"/>
        <v>2</v>
      </c>
      <c r="I51" s="165">
        <f t="shared" si="11"/>
        <v>33</v>
      </c>
      <c r="J51" s="165">
        <f t="shared" si="11"/>
        <v>35</v>
      </c>
      <c r="K51" s="165">
        <f t="shared" si="11"/>
        <v>2</v>
      </c>
      <c r="L51" s="165">
        <f t="shared" si="11"/>
        <v>0</v>
      </c>
      <c r="M51" s="165">
        <f t="shared" si="11"/>
        <v>2</v>
      </c>
      <c r="N51" s="165">
        <f t="shared" si="11"/>
        <v>0</v>
      </c>
    </row>
    <row r="52" spans="1:14">
      <c r="A52" s="61"/>
      <c r="B52" s="226" t="s">
        <v>37</v>
      </c>
      <c r="C52" s="227"/>
      <c r="D52" s="227"/>
      <c r="E52" s="228"/>
      <c r="F52" s="167"/>
      <c r="G52" s="167"/>
      <c r="H52" s="167"/>
      <c r="I52" s="167"/>
      <c r="J52" s="167"/>
      <c r="K52" s="167"/>
      <c r="L52" s="167"/>
      <c r="M52" s="167"/>
      <c r="N52" s="167"/>
    </row>
    <row r="53" spans="1:14" ht="12.75" customHeight="1">
      <c r="A53" s="61"/>
      <c r="B53" s="225" t="s">
        <v>40</v>
      </c>
      <c r="C53" s="225"/>
      <c r="D53" s="225"/>
      <c r="E53" s="225"/>
      <c r="F53" s="168">
        <f t="shared" ref="F53:N53" si="12">+F23+F37+F51+F52</f>
        <v>680</v>
      </c>
      <c r="G53" s="168">
        <f t="shared" si="12"/>
        <v>330</v>
      </c>
      <c r="H53" s="168">
        <f t="shared" si="12"/>
        <v>1010</v>
      </c>
      <c r="I53" s="168">
        <f t="shared" si="12"/>
        <v>108</v>
      </c>
      <c r="J53" s="168">
        <f t="shared" si="12"/>
        <v>1118</v>
      </c>
      <c r="K53" s="168">
        <f t="shared" si="12"/>
        <v>256</v>
      </c>
      <c r="L53" s="168">
        <f t="shared" si="12"/>
        <v>61</v>
      </c>
      <c r="M53" s="168">
        <f t="shared" si="12"/>
        <v>317</v>
      </c>
      <c r="N53" s="168">
        <f t="shared" si="12"/>
        <v>79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2" workbookViewId="0">
      <selection activeCell="M38" sqref="M3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49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102</v>
      </c>
      <c r="G10" s="70">
        <v>0</v>
      </c>
      <c r="H10" s="71">
        <f>F10+G10</f>
        <v>102</v>
      </c>
      <c r="I10" s="70">
        <v>0</v>
      </c>
      <c r="J10" s="71">
        <f>H10+I10</f>
        <v>102</v>
      </c>
      <c r="K10" s="72">
        <v>95</v>
      </c>
      <c r="L10" s="72">
        <v>6</v>
      </c>
      <c r="M10" s="73">
        <f>K10+L10</f>
        <v>101</v>
      </c>
      <c r="N10" s="72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7</v>
      </c>
      <c r="G11" s="70">
        <v>0</v>
      </c>
      <c r="H11" s="71">
        <f t="shared" ref="H11:H22" si="0">F11+G11</f>
        <v>7</v>
      </c>
      <c r="I11" s="70">
        <v>0</v>
      </c>
      <c r="J11" s="71">
        <f t="shared" ref="J11:J50" si="1">H11+I11</f>
        <v>7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11</v>
      </c>
      <c r="G12" s="70">
        <v>0</v>
      </c>
      <c r="H12" s="71">
        <f t="shared" si="0"/>
        <v>11</v>
      </c>
      <c r="I12" s="70">
        <v>0</v>
      </c>
      <c r="J12" s="71">
        <f t="shared" si="1"/>
        <v>11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</v>
      </c>
      <c r="G13" s="70">
        <v>0</v>
      </c>
      <c r="H13" s="71">
        <f t="shared" si="0"/>
        <v>3</v>
      </c>
      <c r="I13" s="70">
        <v>0</v>
      </c>
      <c r="J13" s="71">
        <f t="shared" si="1"/>
        <v>3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3</v>
      </c>
      <c r="G14" s="70">
        <v>0</v>
      </c>
      <c r="H14" s="71">
        <f t="shared" si="0"/>
        <v>3</v>
      </c>
      <c r="I14" s="70">
        <v>0</v>
      </c>
      <c r="J14" s="71">
        <f t="shared" si="1"/>
        <v>3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</v>
      </c>
      <c r="G15" s="70">
        <v>0</v>
      </c>
      <c r="H15" s="71">
        <f t="shared" si="0"/>
        <v>1</v>
      </c>
      <c r="I15" s="70">
        <v>0</v>
      </c>
      <c r="J15" s="71">
        <f t="shared" si="1"/>
        <v>1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0</v>
      </c>
      <c r="G16" s="70">
        <v>0</v>
      </c>
      <c r="H16" s="71">
        <f t="shared" si="0"/>
        <v>0</v>
      </c>
      <c r="I16" s="70">
        <v>0</v>
      </c>
      <c r="J16" s="71">
        <f t="shared" si="1"/>
        <v>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9</v>
      </c>
      <c r="G17" s="70">
        <v>0</v>
      </c>
      <c r="H17" s="71">
        <f t="shared" si="0"/>
        <v>9</v>
      </c>
      <c r="I17" s="70">
        <v>0</v>
      </c>
      <c r="J17" s="71">
        <f t="shared" si="1"/>
        <v>9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11</v>
      </c>
      <c r="G18" s="70">
        <v>0</v>
      </c>
      <c r="H18" s="71">
        <f t="shared" si="0"/>
        <v>11</v>
      </c>
      <c r="I18" s="70">
        <v>0</v>
      </c>
      <c r="J18" s="71">
        <f t="shared" si="1"/>
        <v>11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9</v>
      </c>
      <c r="G19" s="70">
        <v>0</v>
      </c>
      <c r="H19" s="71">
        <f t="shared" si="0"/>
        <v>9</v>
      </c>
      <c r="I19" s="70">
        <v>0</v>
      </c>
      <c r="J19" s="71">
        <f t="shared" si="1"/>
        <v>9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20</v>
      </c>
      <c r="H20" s="71">
        <f t="shared" si="0"/>
        <v>20</v>
      </c>
      <c r="I20" s="70">
        <v>0</v>
      </c>
      <c r="J20" s="71">
        <f t="shared" si="1"/>
        <v>20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7</v>
      </c>
      <c r="H21" s="71">
        <f t="shared" si="0"/>
        <v>7</v>
      </c>
      <c r="I21" s="70">
        <v>0</v>
      </c>
      <c r="J21" s="71">
        <f t="shared" si="1"/>
        <v>7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26</v>
      </c>
      <c r="H22" s="71">
        <f t="shared" si="0"/>
        <v>26</v>
      </c>
      <c r="I22" s="70">
        <v>10</v>
      </c>
      <c r="J22" s="71">
        <f t="shared" si="1"/>
        <v>36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156</v>
      </c>
      <c r="G23" s="71">
        <f t="shared" si="3"/>
        <v>53</v>
      </c>
      <c r="H23" s="64">
        <f t="shared" si="3"/>
        <v>209</v>
      </c>
      <c r="I23" s="71">
        <f t="shared" si="3"/>
        <v>10</v>
      </c>
      <c r="J23" s="64">
        <f t="shared" si="3"/>
        <v>219</v>
      </c>
      <c r="K23" s="74">
        <f t="shared" si="3"/>
        <v>95</v>
      </c>
      <c r="L23" s="74">
        <f t="shared" si="3"/>
        <v>6</v>
      </c>
      <c r="M23" s="71">
        <f t="shared" si="3"/>
        <v>101</v>
      </c>
      <c r="N23" s="71">
        <f t="shared" si="3"/>
        <v>7</v>
      </c>
    </row>
    <row r="24" spans="1:14">
      <c r="A24" s="16"/>
      <c r="B24" s="12"/>
      <c r="C24" s="12"/>
      <c r="D24" s="15"/>
      <c r="E24" s="14">
        <v>13</v>
      </c>
      <c r="F24" s="70">
        <v>388</v>
      </c>
      <c r="G24" s="70">
        <v>0</v>
      </c>
      <c r="H24" s="71">
        <f>F24+G24</f>
        <v>388</v>
      </c>
      <c r="I24" s="70">
        <v>0</v>
      </c>
      <c r="J24" s="71">
        <f t="shared" si="1"/>
        <v>388</v>
      </c>
      <c r="K24" s="72">
        <v>133</v>
      </c>
      <c r="L24" s="72">
        <v>30</v>
      </c>
      <c r="M24" s="75">
        <f>K24+L24</f>
        <v>163</v>
      </c>
      <c r="N24" s="72">
        <v>39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2</v>
      </c>
      <c r="G25" s="70">
        <v>0</v>
      </c>
      <c r="H25" s="71">
        <f t="shared" ref="H25:H50" si="4">F25+G25</f>
        <v>2</v>
      </c>
      <c r="I25" s="70">
        <v>0</v>
      </c>
      <c r="J25" s="71">
        <f t="shared" si="1"/>
        <v>2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32</v>
      </c>
      <c r="G26" s="70">
        <v>0</v>
      </c>
      <c r="H26" s="71">
        <f t="shared" si="4"/>
        <v>32</v>
      </c>
      <c r="I26" s="70">
        <v>0</v>
      </c>
      <c r="J26" s="71">
        <f t="shared" si="1"/>
        <v>32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7</v>
      </c>
      <c r="G27" s="70">
        <v>0</v>
      </c>
      <c r="H27" s="71">
        <f t="shared" si="4"/>
        <v>7</v>
      </c>
      <c r="I27" s="70">
        <v>0</v>
      </c>
      <c r="J27" s="71">
        <f t="shared" si="1"/>
        <v>7</v>
      </c>
      <c r="K27" s="72">
        <v>1</v>
      </c>
      <c r="L27" s="72">
        <v>0</v>
      </c>
      <c r="M27" s="75">
        <f t="shared" si="5"/>
        <v>1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3</v>
      </c>
      <c r="G28" s="70">
        <v>0</v>
      </c>
      <c r="H28" s="71">
        <f t="shared" si="4"/>
        <v>3</v>
      </c>
      <c r="I28" s="70">
        <v>0</v>
      </c>
      <c r="J28" s="71">
        <f t="shared" si="1"/>
        <v>3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</v>
      </c>
      <c r="G29" s="70">
        <v>0</v>
      </c>
      <c r="H29" s="71">
        <f t="shared" si="4"/>
        <v>1</v>
      </c>
      <c r="I29" s="70">
        <v>0</v>
      </c>
      <c r="J29" s="71">
        <f t="shared" si="1"/>
        <v>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</v>
      </c>
      <c r="G30" s="70">
        <v>0</v>
      </c>
      <c r="H30" s="71">
        <f t="shared" si="4"/>
        <v>1</v>
      </c>
      <c r="I30" s="70">
        <v>0</v>
      </c>
      <c r="J30" s="71">
        <f t="shared" si="1"/>
        <v>1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7</v>
      </c>
      <c r="G31" s="70">
        <v>0</v>
      </c>
      <c r="H31" s="71">
        <f t="shared" si="4"/>
        <v>7</v>
      </c>
      <c r="I31" s="70">
        <v>0</v>
      </c>
      <c r="J31" s="71">
        <f t="shared" si="1"/>
        <v>7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7</v>
      </c>
      <c r="G32" s="70">
        <v>0</v>
      </c>
      <c r="H32" s="71">
        <f t="shared" si="4"/>
        <v>7</v>
      </c>
      <c r="I32" s="70">
        <v>0</v>
      </c>
      <c r="J32" s="71">
        <f t="shared" si="1"/>
        <v>7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22</v>
      </c>
      <c r="G33" s="70">
        <v>0</v>
      </c>
      <c r="H33" s="71">
        <f t="shared" si="4"/>
        <v>22</v>
      </c>
      <c r="I33" s="70">
        <v>0</v>
      </c>
      <c r="J33" s="71">
        <f t="shared" si="1"/>
        <v>22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14</v>
      </c>
      <c r="H34" s="71">
        <f t="shared" si="4"/>
        <v>14</v>
      </c>
      <c r="I34" s="70">
        <v>0</v>
      </c>
      <c r="J34" s="71">
        <f t="shared" si="1"/>
        <v>14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</v>
      </c>
      <c r="H35" s="71">
        <f t="shared" si="4"/>
        <v>1</v>
      </c>
      <c r="I35" s="70">
        <v>0</v>
      </c>
      <c r="J35" s="71">
        <f t="shared" si="1"/>
        <v>1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51</v>
      </c>
      <c r="H36" s="71">
        <f t="shared" si="4"/>
        <v>51</v>
      </c>
      <c r="I36" s="70">
        <v>19</v>
      </c>
      <c r="J36" s="71">
        <f t="shared" si="1"/>
        <v>70</v>
      </c>
      <c r="K36" s="72">
        <v>0</v>
      </c>
      <c r="L36" s="72">
        <v>1</v>
      </c>
      <c r="M36" s="75">
        <f t="shared" si="5"/>
        <v>1</v>
      </c>
      <c r="N36" s="72">
        <v>2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470</v>
      </c>
      <c r="G37" s="71">
        <f t="shared" si="6"/>
        <v>66</v>
      </c>
      <c r="H37" s="76">
        <f t="shared" si="6"/>
        <v>536</v>
      </c>
      <c r="I37" s="77">
        <f t="shared" si="6"/>
        <v>19</v>
      </c>
      <c r="J37" s="64">
        <f t="shared" si="6"/>
        <v>555</v>
      </c>
      <c r="K37" s="74">
        <f t="shared" si="6"/>
        <v>134</v>
      </c>
      <c r="L37" s="20">
        <f t="shared" si="6"/>
        <v>31</v>
      </c>
      <c r="M37" s="64">
        <f t="shared" si="6"/>
        <v>165</v>
      </c>
      <c r="N37" s="74">
        <f t="shared" si="6"/>
        <v>41</v>
      </c>
    </row>
    <row r="38" spans="1:14">
      <c r="A38" s="16"/>
      <c r="B38" s="68"/>
      <c r="C38" s="68"/>
      <c r="D38" s="19"/>
      <c r="E38" s="66">
        <v>13</v>
      </c>
      <c r="F38" s="10">
        <v>2</v>
      </c>
      <c r="G38" s="10">
        <v>0</v>
      </c>
      <c r="H38" s="20">
        <f t="shared" si="4"/>
        <v>2</v>
      </c>
      <c r="I38" s="10">
        <v>0</v>
      </c>
      <c r="J38" s="20">
        <f t="shared" si="1"/>
        <v>2</v>
      </c>
      <c r="K38" s="11">
        <v>3</v>
      </c>
      <c r="L38" s="11">
        <v>1</v>
      </c>
      <c r="M38" s="21">
        <f>K38+L38</f>
        <v>4</v>
      </c>
      <c r="N38" s="11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2</v>
      </c>
      <c r="G51" s="20">
        <f t="shared" si="8"/>
        <v>0</v>
      </c>
      <c r="H51" s="20">
        <f t="shared" si="8"/>
        <v>2</v>
      </c>
      <c r="I51" s="20">
        <f t="shared" si="8"/>
        <v>0</v>
      </c>
      <c r="J51" s="20">
        <f t="shared" si="8"/>
        <v>2</v>
      </c>
      <c r="K51" s="20">
        <f t="shared" si="8"/>
        <v>3</v>
      </c>
      <c r="L51" s="20">
        <f t="shared" si="8"/>
        <v>1</v>
      </c>
      <c r="M51" s="20">
        <f t="shared" si="8"/>
        <v>4</v>
      </c>
      <c r="N51" s="20">
        <f t="shared" si="8"/>
        <v>1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628</v>
      </c>
      <c r="G53" s="22">
        <f t="shared" si="9"/>
        <v>119</v>
      </c>
      <c r="H53" s="22">
        <f t="shared" si="9"/>
        <v>747</v>
      </c>
      <c r="I53" s="22">
        <f t="shared" si="9"/>
        <v>29</v>
      </c>
      <c r="J53" s="22">
        <f t="shared" si="9"/>
        <v>776</v>
      </c>
      <c r="K53" s="22">
        <f>+K23+K37+K51+K52</f>
        <v>232</v>
      </c>
      <c r="L53" s="22">
        <f t="shared" ref="L53:N53" si="10">+L23+L37+L51+L52</f>
        <v>38</v>
      </c>
      <c r="M53" s="22">
        <f t="shared" si="10"/>
        <v>270</v>
      </c>
      <c r="N53" s="22">
        <f t="shared" si="10"/>
        <v>49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H41" sqref="H4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>
      <c r="A2" s="61"/>
      <c r="B2" s="62" t="s">
        <v>34</v>
      </c>
      <c r="C2" s="63"/>
      <c r="D2" s="221" t="s">
        <v>69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/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572</v>
      </c>
      <c r="G10" s="70"/>
      <c r="H10" s="71">
        <f>F10+G10</f>
        <v>572</v>
      </c>
      <c r="I10" s="70"/>
      <c r="J10" s="71">
        <f>H10+I10</f>
        <v>572</v>
      </c>
      <c r="K10" s="72">
        <v>486</v>
      </c>
      <c r="L10" s="72">
        <v>43</v>
      </c>
      <c r="M10" s="73">
        <f>K10+L10</f>
        <v>529</v>
      </c>
      <c r="N10" s="72">
        <v>51</v>
      </c>
    </row>
    <row r="11" spans="1:14" ht="14.2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60</v>
      </c>
      <c r="G11" s="70"/>
      <c r="H11" s="71">
        <f t="shared" ref="H11:H22" si="0">F11+G11</f>
        <v>60</v>
      </c>
      <c r="I11" s="70"/>
      <c r="J11" s="71">
        <f t="shared" ref="J11:J50" si="1">H11+I11</f>
        <v>60</v>
      </c>
      <c r="K11" s="72">
        <v>6</v>
      </c>
      <c r="L11" s="72"/>
      <c r="M11" s="73">
        <f t="shared" ref="M11:M22" si="2">K11+L11</f>
        <v>6</v>
      </c>
      <c r="N11" s="72"/>
    </row>
    <row r="12" spans="1:14" ht="14.2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30</v>
      </c>
      <c r="G12" s="70"/>
      <c r="H12" s="71">
        <f t="shared" si="0"/>
        <v>30</v>
      </c>
      <c r="I12" s="70"/>
      <c r="J12" s="71">
        <f t="shared" si="1"/>
        <v>30</v>
      </c>
      <c r="K12" s="72">
        <v>2</v>
      </c>
      <c r="L12" s="72"/>
      <c r="M12" s="73">
        <f t="shared" si="2"/>
        <v>2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28</v>
      </c>
      <c r="G13" s="70"/>
      <c r="H13" s="71">
        <f t="shared" si="0"/>
        <v>28</v>
      </c>
      <c r="I13" s="70"/>
      <c r="J13" s="71">
        <f t="shared" si="1"/>
        <v>28</v>
      </c>
      <c r="K13" s="72">
        <v>4</v>
      </c>
      <c r="L13" s="72"/>
      <c r="M13" s="73">
        <f t="shared" si="2"/>
        <v>4</v>
      </c>
      <c r="N13" s="72"/>
    </row>
    <row r="14" spans="1:14" ht="14.2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12</v>
      </c>
      <c r="G14" s="70"/>
      <c r="H14" s="71">
        <f t="shared" si="0"/>
        <v>12</v>
      </c>
      <c r="I14" s="70"/>
      <c r="J14" s="71">
        <f t="shared" si="1"/>
        <v>12</v>
      </c>
      <c r="K14" s="72"/>
      <c r="L14" s="72"/>
      <c r="M14" s="73">
        <f t="shared" si="2"/>
        <v>0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56</v>
      </c>
      <c r="G15" s="70"/>
      <c r="H15" s="71">
        <f t="shared" si="0"/>
        <v>56</v>
      </c>
      <c r="I15" s="70"/>
      <c r="J15" s="71">
        <f t="shared" si="1"/>
        <v>56</v>
      </c>
      <c r="K15" s="72">
        <v>1</v>
      </c>
      <c r="L15" s="72"/>
      <c r="M15" s="73">
        <f t="shared" si="2"/>
        <v>1</v>
      </c>
      <c r="N15" s="72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81</v>
      </c>
      <c r="G16" s="70"/>
      <c r="H16" s="71">
        <f t="shared" si="0"/>
        <v>81</v>
      </c>
      <c r="I16" s="70"/>
      <c r="J16" s="71">
        <f t="shared" si="1"/>
        <v>81</v>
      </c>
      <c r="K16" s="72">
        <v>2</v>
      </c>
      <c r="L16" s="72"/>
      <c r="M16" s="73">
        <f t="shared" si="2"/>
        <v>2</v>
      </c>
      <c r="N16" s="7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70</v>
      </c>
      <c r="G17" s="70"/>
      <c r="H17" s="71">
        <f t="shared" si="0"/>
        <v>70</v>
      </c>
      <c r="I17" s="70"/>
      <c r="J17" s="71">
        <f t="shared" si="1"/>
        <v>70</v>
      </c>
      <c r="K17" s="72"/>
      <c r="L17" s="72"/>
      <c r="M17" s="73">
        <f t="shared" si="2"/>
        <v>0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80</v>
      </c>
      <c r="G18" s="70"/>
      <c r="H18" s="71">
        <f t="shared" si="0"/>
        <v>80</v>
      </c>
      <c r="I18" s="70"/>
      <c r="J18" s="71">
        <f t="shared" si="1"/>
        <v>80</v>
      </c>
      <c r="K18" s="72">
        <v>2</v>
      </c>
      <c r="L18" s="72"/>
      <c r="M18" s="73">
        <f t="shared" si="2"/>
        <v>2</v>
      </c>
      <c r="N18" s="72"/>
    </row>
    <row r="19" spans="1:14">
      <c r="A19" s="16"/>
      <c r="B19" s="12"/>
      <c r="C19" s="17"/>
      <c r="D19" s="13" t="s">
        <v>12</v>
      </c>
      <c r="E19" s="69">
        <v>4</v>
      </c>
      <c r="F19" s="70">
        <v>64</v>
      </c>
      <c r="G19" s="70"/>
      <c r="H19" s="71">
        <f t="shared" si="0"/>
        <v>64</v>
      </c>
      <c r="I19" s="70"/>
      <c r="J19" s="71">
        <f t="shared" si="1"/>
        <v>64</v>
      </c>
      <c r="K19" s="72"/>
      <c r="L19" s="72"/>
      <c r="M19" s="73">
        <f t="shared" si="2"/>
        <v>0</v>
      </c>
      <c r="N19" s="72"/>
    </row>
    <row r="20" spans="1:14">
      <c r="A20" s="16"/>
      <c r="B20" s="12"/>
      <c r="C20" s="17" t="s">
        <v>1</v>
      </c>
      <c r="D20" s="9"/>
      <c r="E20" s="69">
        <v>3</v>
      </c>
      <c r="F20" s="70"/>
      <c r="G20" s="70">
        <v>44</v>
      </c>
      <c r="H20" s="71">
        <f t="shared" si="0"/>
        <v>44</v>
      </c>
      <c r="I20" s="70"/>
      <c r="J20" s="71">
        <f t="shared" si="1"/>
        <v>44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69">
        <v>2</v>
      </c>
      <c r="F21" s="70"/>
      <c r="G21" s="70">
        <v>20</v>
      </c>
      <c r="H21" s="71">
        <f t="shared" si="0"/>
        <v>20</v>
      </c>
      <c r="I21" s="70"/>
      <c r="J21" s="71">
        <f t="shared" si="1"/>
        <v>20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>
        <v>47</v>
      </c>
      <c r="H22" s="71">
        <f t="shared" si="0"/>
        <v>47</v>
      </c>
      <c r="I22" s="70">
        <v>48</v>
      </c>
      <c r="J22" s="71">
        <f t="shared" si="1"/>
        <v>95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1053</v>
      </c>
      <c r="G23" s="71">
        <f t="shared" si="3"/>
        <v>111</v>
      </c>
      <c r="H23" s="64">
        <f t="shared" si="3"/>
        <v>1164</v>
      </c>
      <c r="I23" s="71">
        <f t="shared" si="3"/>
        <v>48</v>
      </c>
      <c r="J23" s="64">
        <f t="shared" si="3"/>
        <v>1212</v>
      </c>
      <c r="K23" s="74">
        <f t="shared" si="3"/>
        <v>503</v>
      </c>
      <c r="L23" s="74">
        <f t="shared" si="3"/>
        <v>43</v>
      </c>
      <c r="M23" s="71">
        <f t="shared" si="3"/>
        <v>546</v>
      </c>
      <c r="N23" s="71">
        <f t="shared" si="3"/>
        <v>51</v>
      </c>
    </row>
    <row r="24" spans="1:14">
      <c r="A24" s="16"/>
      <c r="B24" s="12"/>
      <c r="C24" s="12"/>
      <c r="D24" s="15"/>
      <c r="E24" s="14">
        <v>13</v>
      </c>
      <c r="F24" s="70">
        <v>1110</v>
      </c>
      <c r="G24" s="70"/>
      <c r="H24" s="71">
        <f>F24+G24</f>
        <v>1110</v>
      </c>
      <c r="I24" s="70"/>
      <c r="J24" s="71">
        <f t="shared" si="1"/>
        <v>1110</v>
      </c>
      <c r="K24" s="72">
        <v>468</v>
      </c>
      <c r="L24" s="72">
        <v>47</v>
      </c>
      <c r="M24" s="75">
        <f>K24+L24</f>
        <v>515</v>
      </c>
      <c r="N24" s="72">
        <v>57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99</v>
      </c>
      <c r="G25" s="70"/>
      <c r="H25" s="71">
        <f t="shared" ref="H25:H50" si="4">F25+G25</f>
        <v>99</v>
      </c>
      <c r="I25" s="70"/>
      <c r="J25" s="71">
        <f t="shared" si="1"/>
        <v>99</v>
      </c>
      <c r="K25" s="72">
        <v>5</v>
      </c>
      <c r="L25" s="72"/>
      <c r="M25" s="75">
        <f t="shared" ref="M25:M36" si="5">K25+L25</f>
        <v>5</v>
      </c>
      <c r="N25" s="72"/>
    </row>
    <row r="26" spans="1:14">
      <c r="A26" s="16"/>
      <c r="B26" s="12" t="s">
        <v>7</v>
      </c>
      <c r="C26" s="14"/>
      <c r="D26" s="15"/>
      <c r="E26" s="69">
        <v>11</v>
      </c>
      <c r="F26" s="70">
        <v>43</v>
      </c>
      <c r="G26" s="70"/>
      <c r="H26" s="71">
        <f t="shared" si="4"/>
        <v>43</v>
      </c>
      <c r="I26" s="70"/>
      <c r="J26" s="71">
        <f t="shared" si="1"/>
        <v>43</v>
      </c>
      <c r="K26" s="72">
        <v>3</v>
      </c>
      <c r="L26" s="72">
        <v>2</v>
      </c>
      <c r="M26" s="75">
        <f t="shared" si="5"/>
        <v>5</v>
      </c>
      <c r="N26" s="72">
        <v>2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47</v>
      </c>
      <c r="G27" s="70"/>
      <c r="H27" s="71">
        <f t="shared" si="4"/>
        <v>47</v>
      </c>
      <c r="I27" s="70"/>
      <c r="J27" s="71">
        <f t="shared" si="1"/>
        <v>47</v>
      </c>
      <c r="K27" s="72">
        <v>3</v>
      </c>
      <c r="L27" s="72">
        <v>1</v>
      </c>
      <c r="M27" s="75">
        <f t="shared" si="5"/>
        <v>4</v>
      </c>
      <c r="N27" s="72">
        <v>1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28</v>
      </c>
      <c r="G28" s="70"/>
      <c r="H28" s="71">
        <f t="shared" si="4"/>
        <v>28</v>
      </c>
      <c r="I28" s="70"/>
      <c r="J28" s="71">
        <f t="shared" si="1"/>
        <v>28</v>
      </c>
      <c r="K28" s="72">
        <v>3</v>
      </c>
      <c r="L28" s="72"/>
      <c r="M28" s="75">
        <f t="shared" si="5"/>
        <v>3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52</v>
      </c>
      <c r="G29" s="70"/>
      <c r="H29" s="71">
        <f t="shared" si="4"/>
        <v>52</v>
      </c>
      <c r="I29" s="70"/>
      <c r="J29" s="71">
        <f t="shared" si="1"/>
        <v>52</v>
      </c>
      <c r="K29" s="72">
        <v>1</v>
      </c>
      <c r="L29" s="72">
        <v>2</v>
      </c>
      <c r="M29" s="75">
        <f t="shared" si="5"/>
        <v>3</v>
      </c>
      <c r="N29" s="72">
        <v>2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125</v>
      </c>
      <c r="G30" s="70"/>
      <c r="H30" s="71">
        <f t="shared" si="4"/>
        <v>125</v>
      </c>
      <c r="I30" s="70"/>
      <c r="J30" s="71">
        <f t="shared" si="1"/>
        <v>125</v>
      </c>
      <c r="K30" s="72"/>
      <c r="L30" s="72"/>
      <c r="M30" s="75">
        <f t="shared" si="5"/>
        <v>0</v>
      </c>
      <c r="N30" s="72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134</v>
      </c>
      <c r="G31" s="70"/>
      <c r="H31" s="71">
        <f t="shared" si="4"/>
        <v>134</v>
      </c>
      <c r="I31" s="70"/>
      <c r="J31" s="71">
        <f t="shared" si="1"/>
        <v>134</v>
      </c>
      <c r="K31" s="72"/>
      <c r="L31" s="72"/>
      <c r="M31" s="75">
        <f t="shared" si="5"/>
        <v>0</v>
      </c>
      <c r="N31" s="72"/>
    </row>
    <row r="32" spans="1:14">
      <c r="A32" s="16"/>
      <c r="B32" s="12" t="s">
        <v>9</v>
      </c>
      <c r="C32" s="68"/>
      <c r="D32" s="15"/>
      <c r="E32" s="69">
        <v>5</v>
      </c>
      <c r="F32" s="70">
        <v>90</v>
      </c>
      <c r="G32" s="70"/>
      <c r="H32" s="71">
        <f t="shared" si="4"/>
        <v>90</v>
      </c>
      <c r="I32" s="70"/>
      <c r="J32" s="71">
        <f t="shared" si="1"/>
        <v>90</v>
      </c>
      <c r="K32" s="72">
        <v>4</v>
      </c>
      <c r="L32" s="72"/>
      <c r="M32" s="75">
        <f t="shared" si="5"/>
        <v>4</v>
      </c>
      <c r="N32" s="72"/>
    </row>
    <row r="33" spans="1:14">
      <c r="A33" s="16"/>
      <c r="B33" s="12"/>
      <c r="C33" s="12"/>
      <c r="D33" s="15"/>
      <c r="E33" s="69">
        <v>4</v>
      </c>
      <c r="F33" s="70">
        <v>88</v>
      </c>
      <c r="G33" s="70"/>
      <c r="H33" s="71">
        <f t="shared" si="4"/>
        <v>88</v>
      </c>
      <c r="I33" s="70"/>
      <c r="J33" s="71">
        <f t="shared" si="1"/>
        <v>88</v>
      </c>
      <c r="K33" s="72"/>
      <c r="L33" s="72">
        <v>1</v>
      </c>
      <c r="M33" s="75">
        <f t="shared" si="5"/>
        <v>1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/>
      <c r="G34" s="70">
        <v>93</v>
      </c>
      <c r="H34" s="71">
        <f t="shared" si="4"/>
        <v>93</v>
      </c>
      <c r="I34" s="70"/>
      <c r="J34" s="71">
        <f t="shared" si="1"/>
        <v>93</v>
      </c>
      <c r="K34" s="72"/>
      <c r="L34" s="72">
        <v>1</v>
      </c>
      <c r="M34" s="75">
        <f t="shared" si="5"/>
        <v>1</v>
      </c>
      <c r="N34" s="72">
        <v>1</v>
      </c>
    </row>
    <row r="35" spans="1:14">
      <c r="A35" s="16"/>
      <c r="B35" s="12"/>
      <c r="C35" s="12"/>
      <c r="D35" s="15"/>
      <c r="E35" s="69">
        <v>2</v>
      </c>
      <c r="F35" s="70"/>
      <c r="G35" s="70">
        <v>85</v>
      </c>
      <c r="H35" s="71">
        <f t="shared" si="4"/>
        <v>85</v>
      </c>
      <c r="I35" s="70"/>
      <c r="J35" s="71">
        <f t="shared" si="1"/>
        <v>85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77</v>
      </c>
      <c r="H36" s="71">
        <f t="shared" si="4"/>
        <v>77</v>
      </c>
      <c r="I36" s="70">
        <v>65</v>
      </c>
      <c r="J36" s="71">
        <f t="shared" si="1"/>
        <v>142</v>
      </c>
      <c r="K36" s="72"/>
      <c r="L36" s="72">
        <v>1</v>
      </c>
      <c r="M36" s="75">
        <f t="shared" si="5"/>
        <v>1</v>
      </c>
      <c r="N36" s="72">
        <v>2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1816</v>
      </c>
      <c r="G37" s="71">
        <f t="shared" si="6"/>
        <v>255</v>
      </c>
      <c r="H37" s="76">
        <f t="shared" si="6"/>
        <v>2071</v>
      </c>
      <c r="I37" s="77">
        <f t="shared" si="6"/>
        <v>65</v>
      </c>
      <c r="J37" s="64">
        <f t="shared" si="6"/>
        <v>2136</v>
      </c>
      <c r="K37" s="74">
        <f t="shared" si="6"/>
        <v>487</v>
      </c>
      <c r="L37" s="20">
        <f t="shared" si="6"/>
        <v>55</v>
      </c>
      <c r="M37" s="64">
        <f t="shared" si="6"/>
        <v>542</v>
      </c>
      <c r="N37" s="74">
        <f t="shared" si="6"/>
        <v>66</v>
      </c>
    </row>
    <row r="38" spans="1:14">
      <c r="A38" s="16"/>
      <c r="B38" s="68"/>
      <c r="C38" s="68"/>
      <c r="D38" s="19"/>
      <c r="E38" s="66">
        <v>13</v>
      </c>
      <c r="F38" s="10">
        <v>5</v>
      </c>
      <c r="G38" s="10"/>
      <c r="H38" s="20">
        <f t="shared" si="4"/>
        <v>5</v>
      </c>
      <c r="I38" s="10"/>
      <c r="J38" s="20">
        <f t="shared" si="1"/>
        <v>5</v>
      </c>
      <c r="K38" s="11"/>
      <c r="L38" s="11"/>
      <c r="M38" s="21">
        <f>K38+L38</f>
        <v>0</v>
      </c>
      <c r="N38" s="11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/>
      <c r="G39" s="10"/>
      <c r="H39" s="20">
        <f t="shared" si="4"/>
        <v>0</v>
      </c>
      <c r="I39" s="10"/>
      <c r="J39" s="20">
        <f t="shared" si="1"/>
        <v>0</v>
      </c>
      <c r="K39" s="11"/>
      <c r="L39" s="11"/>
      <c r="M39" s="21">
        <f t="shared" ref="M39:M50" si="7">K39+L39</f>
        <v>0</v>
      </c>
      <c r="N39" s="11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/>
      <c r="G40" s="10"/>
      <c r="H40" s="20">
        <f t="shared" si="4"/>
        <v>0</v>
      </c>
      <c r="I40" s="10"/>
      <c r="J40" s="20">
        <f t="shared" si="1"/>
        <v>0</v>
      </c>
      <c r="K40" s="11"/>
      <c r="L40" s="11"/>
      <c r="M40" s="21">
        <f t="shared" si="7"/>
        <v>0</v>
      </c>
      <c r="N40" s="11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/>
      <c r="G41" s="10"/>
      <c r="H41" s="20">
        <f t="shared" si="4"/>
        <v>0</v>
      </c>
      <c r="I41" s="10"/>
      <c r="J41" s="20">
        <f t="shared" si="1"/>
        <v>0</v>
      </c>
      <c r="K41" s="11">
        <v>1</v>
      </c>
      <c r="L41" s="11"/>
      <c r="M41" s="21">
        <f t="shared" si="7"/>
        <v>1</v>
      </c>
      <c r="N41" s="11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/>
      <c r="G42" s="10"/>
      <c r="H42" s="20">
        <f t="shared" si="4"/>
        <v>0</v>
      </c>
      <c r="I42" s="10"/>
      <c r="J42" s="20">
        <f t="shared" si="1"/>
        <v>0</v>
      </c>
      <c r="K42" s="11"/>
      <c r="L42" s="11"/>
      <c r="M42" s="21">
        <f t="shared" si="7"/>
        <v>0</v>
      </c>
      <c r="N42" s="11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/>
      <c r="G43" s="10"/>
      <c r="H43" s="20">
        <f t="shared" si="4"/>
        <v>0</v>
      </c>
      <c r="I43" s="10"/>
      <c r="J43" s="20">
        <f t="shared" si="1"/>
        <v>0</v>
      </c>
      <c r="K43" s="11"/>
      <c r="L43" s="11"/>
      <c r="M43" s="21">
        <f t="shared" si="7"/>
        <v>0</v>
      </c>
      <c r="N43" s="11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/>
      <c r="G44" s="10"/>
      <c r="H44" s="20">
        <f t="shared" si="4"/>
        <v>0</v>
      </c>
      <c r="I44" s="10"/>
      <c r="J44" s="20">
        <f t="shared" si="1"/>
        <v>0</v>
      </c>
      <c r="K44" s="11"/>
      <c r="L44" s="11"/>
      <c r="M44" s="21">
        <f t="shared" si="7"/>
        <v>0</v>
      </c>
      <c r="N44" s="11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/>
      <c r="G45" s="10"/>
      <c r="H45" s="20">
        <f t="shared" si="4"/>
        <v>0</v>
      </c>
      <c r="I45" s="10"/>
      <c r="J45" s="20">
        <f t="shared" si="1"/>
        <v>0</v>
      </c>
      <c r="K45" s="11"/>
      <c r="L45" s="11"/>
      <c r="M45" s="21">
        <f t="shared" si="7"/>
        <v>0</v>
      </c>
      <c r="N45" s="11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/>
      <c r="G46" s="10"/>
      <c r="H46" s="20">
        <f t="shared" si="4"/>
        <v>0</v>
      </c>
      <c r="I46" s="10"/>
      <c r="J46" s="20">
        <f t="shared" si="1"/>
        <v>0</v>
      </c>
      <c r="K46" s="11"/>
      <c r="L46" s="11"/>
      <c r="M46" s="21">
        <f t="shared" si="7"/>
        <v>0</v>
      </c>
      <c r="N46" s="11"/>
    </row>
    <row r="47" spans="1:14">
      <c r="A47" s="16"/>
      <c r="B47" s="12"/>
      <c r="C47" s="12"/>
      <c r="D47" s="15" t="s">
        <v>7</v>
      </c>
      <c r="E47" s="66">
        <v>4</v>
      </c>
      <c r="F47" s="10"/>
      <c r="G47" s="10"/>
      <c r="H47" s="20">
        <f t="shared" si="4"/>
        <v>0</v>
      </c>
      <c r="I47" s="10"/>
      <c r="J47" s="20">
        <f t="shared" si="1"/>
        <v>0</v>
      </c>
      <c r="K47" s="11"/>
      <c r="L47" s="11"/>
      <c r="M47" s="21">
        <f t="shared" si="7"/>
        <v>0</v>
      </c>
      <c r="N47" s="11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/>
      <c r="G48" s="10"/>
      <c r="H48" s="20">
        <f t="shared" si="4"/>
        <v>0</v>
      </c>
      <c r="I48" s="10"/>
      <c r="J48" s="20">
        <f t="shared" si="1"/>
        <v>0</v>
      </c>
      <c r="K48" s="11"/>
      <c r="L48" s="11"/>
      <c r="M48" s="21">
        <f t="shared" si="7"/>
        <v>0</v>
      </c>
      <c r="N48" s="11"/>
    </row>
    <row r="49" spans="1:14">
      <c r="A49" s="16"/>
      <c r="B49" s="12"/>
      <c r="C49" s="12"/>
      <c r="D49" s="15" t="s">
        <v>3</v>
      </c>
      <c r="E49" s="66">
        <v>2</v>
      </c>
      <c r="F49" s="10"/>
      <c r="G49" s="10"/>
      <c r="H49" s="20">
        <f t="shared" si="4"/>
        <v>0</v>
      </c>
      <c r="I49" s="10"/>
      <c r="J49" s="20">
        <f t="shared" si="1"/>
        <v>0</v>
      </c>
      <c r="K49" s="11"/>
      <c r="L49" s="11"/>
      <c r="M49" s="21">
        <f t="shared" si="7"/>
        <v>0</v>
      </c>
      <c r="N49" s="11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1</v>
      </c>
      <c r="J50" s="79">
        <f t="shared" si="1"/>
        <v>1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5</v>
      </c>
      <c r="G51" s="20">
        <f t="shared" si="8"/>
        <v>0</v>
      </c>
      <c r="H51" s="20">
        <f t="shared" si="8"/>
        <v>5</v>
      </c>
      <c r="I51" s="20">
        <f t="shared" si="8"/>
        <v>1</v>
      </c>
      <c r="J51" s="20">
        <f t="shared" si="8"/>
        <v>6</v>
      </c>
      <c r="K51" s="20">
        <f t="shared" si="8"/>
        <v>1</v>
      </c>
      <c r="L51" s="20">
        <f t="shared" si="8"/>
        <v>0</v>
      </c>
      <c r="M51" s="20">
        <f t="shared" si="8"/>
        <v>1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2874</v>
      </c>
      <c r="G53" s="22">
        <f t="shared" si="9"/>
        <v>366</v>
      </c>
      <c r="H53" s="22">
        <f t="shared" si="9"/>
        <v>3240</v>
      </c>
      <c r="I53" s="22">
        <f t="shared" si="9"/>
        <v>114</v>
      </c>
      <c r="J53" s="22">
        <f t="shared" si="9"/>
        <v>3354</v>
      </c>
      <c r="K53" s="22">
        <f>+K23+K37+K51+K52</f>
        <v>991</v>
      </c>
      <c r="L53" s="22">
        <f t="shared" ref="L53:N53" si="10">+L23+L37+L51+L52</f>
        <v>98</v>
      </c>
      <c r="M53" s="22">
        <f t="shared" si="10"/>
        <v>1089</v>
      </c>
      <c r="N53" s="22">
        <f t="shared" si="10"/>
        <v>117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5" workbookViewId="0">
      <selection activeCell="G39" sqref="G3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70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71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0">
        <v>76</v>
      </c>
      <c r="G10" s="170">
        <v>0</v>
      </c>
      <c r="H10" s="171">
        <f>F10+G10</f>
        <v>76</v>
      </c>
      <c r="I10" s="170">
        <v>0</v>
      </c>
      <c r="J10" s="171">
        <f>H10+I10</f>
        <v>76</v>
      </c>
      <c r="K10" s="170">
        <v>32</v>
      </c>
      <c r="L10" s="170">
        <v>5</v>
      </c>
      <c r="M10" s="172">
        <f>K10+L10</f>
        <v>37</v>
      </c>
      <c r="N10" s="170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0">
        <v>24</v>
      </c>
      <c r="G11" s="170">
        <v>0</v>
      </c>
      <c r="H11" s="171">
        <f t="shared" ref="H11:H22" si="0">F11+G11</f>
        <v>24</v>
      </c>
      <c r="I11" s="170">
        <v>0</v>
      </c>
      <c r="J11" s="171">
        <f t="shared" ref="J11:J50" si="1">H11+I11</f>
        <v>24</v>
      </c>
      <c r="K11" s="170">
        <v>0</v>
      </c>
      <c r="L11" s="170">
        <v>0</v>
      </c>
      <c r="M11" s="172">
        <f t="shared" ref="M11:M22" si="2">K11+L11</f>
        <v>0</v>
      </c>
      <c r="N11" s="170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0">
        <v>6</v>
      </c>
      <c r="G12" s="170">
        <v>0</v>
      </c>
      <c r="H12" s="171">
        <f t="shared" si="0"/>
        <v>6</v>
      </c>
      <c r="I12" s="170">
        <v>0</v>
      </c>
      <c r="J12" s="171">
        <f t="shared" si="1"/>
        <v>6</v>
      </c>
      <c r="K12" s="170">
        <v>0</v>
      </c>
      <c r="L12" s="170">
        <v>0</v>
      </c>
      <c r="M12" s="172">
        <f t="shared" si="2"/>
        <v>0</v>
      </c>
      <c r="N12" s="170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0">
        <v>7</v>
      </c>
      <c r="G13" s="170">
        <v>0</v>
      </c>
      <c r="H13" s="171">
        <f t="shared" si="0"/>
        <v>7</v>
      </c>
      <c r="I13" s="170">
        <v>0</v>
      </c>
      <c r="J13" s="171">
        <f t="shared" si="1"/>
        <v>7</v>
      </c>
      <c r="K13" s="170">
        <v>0</v>
      </c>
      <c r="L13" s="170">
        <v>0</v>
      </c>
      <c r="M13" s="172">
        <f t="shared" si="2"/>
        <v>0</v>
      </c>
      <c r="N13" s="170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0">
        <v>3</v>
      </c>
      <c r="G14" s="170">
        <v>0</v>
      </c>
      <c r="H14" s="171">
        <f t="shared" si="0"/>
        <v>3</v>
      </c>
      <c r="I14" s="170">
        <v>0</v>
      </c>
      <c r="J14" s="171">
        <f t="shared" si="1"/>
        <v>3</v>
      </c>
      <c r="K14" s="170">
        <v>0</v>
      </c>
      <c r="L14" s="170">
        <v>0</v>
      </c>
      <c r="M14" s="172">
        <f t="shared" si="2"/>
        <v>0</v>
      </c>
      <c r="N14" s="17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0">
        <v>36</v>
      </c>
      <c r="G15" s="170">
        <v>0</v>
      </c>
      <c r="H15" s="171">
        <f t="shared" si="0"/>
        <v>36</v>
      </c>
      <c r="I15" s="170">
        <v>0</v>
      </c>
      <c r="J15" s="171">
        <f t="shared" si="1"/>
        <v>36</v>
      </c>
      <c r="K15" s="170">
        <v>0</v>
      </c>
      <c r="L15" s="170">
        <v>0</v>
      </c>
      <c r="M15" s="172">
        <f t="shared" si="2"/>
        <v>0</v>
      </c>
      <c r="N15" s="170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0">
        <v>7</v>
      </c>
      <c r="G16" s="170">
        <v>0</v>
      </c>
      <c r="H16" s="171">
        <f t="shared" si="0"/>
        <v>7</v>
      </c>
      <c r="I16" s="170">
        <v>0</v>
      </c>
      <c r="J16" s="171">
        <f t="shared" si="1"/>
        <v>7</v>
      </c>
      <c r="K16" s="170">
        <v>0</v>
      </c>
      <c r="L16" s="170">
        <v>0</v>
      </c>
      <c r="M16" s="172">
        <f t="shared" si="2"/>
        <v>0</v>
      </c>
      <c r="N16" s="170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0">
        <v>6</v>
      </c>
      <c r="G17" s="170">
        <v>0</v>
      </c>
      <c r="H17" s="171">
        <f t="shared" si="0"/>
        <v>6</v>
      </c>
      <c r="I17" s="170">
        <v>0</v>
      </c>
      <c r="J17" s="171">
        <f t="shared" si="1"/>
        <v>6</v>
      </c>
      <c r="K17" s="170">
        <v>0</v>
      </c>
      <c r="L17" s="170">
        <v>0</v>
      </c>
      <c r="M17" s="172">
        <f t="shared" si="2"/>
        <v>0</v>
      </c>
      <c r="N17" s="170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0">
        <v>15</v>
      </c>
      <c r="G18" s="170">
        <v>0</v>
      </c>
      <c r="H18" s="171">
        <f t="shared" si="0"/>
        <v>15</v>
      </c>
      <c r="I18" s="170">
        <v>0</v>
      </c>
      <c r="J18" s="171">
        <f t="shared" si="1"/>
        <v>15</v>
      </c>
      <c r="K18" s="170">
        <v>0</v>
      </c>
      <c r="L18" s="170">
        <v>0</v>
      </c>
      <c r="M18" s="172">
        <f t="shared" si="2"/>
        <v>0</v>
      </c>
      <c r="N18" s="170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0">
        <v>2</v>
      </c>
      <c r="G19" s="170">
        <v>0</v>
      </c>
      <c r="H19" s="171">
        <f t="shared" si="0"/>
        <v>2</v>
      </c>
      <c r="I19" s="170">
        <v>0</v>
      </c>
      <c r="J19" s="171">
        <f t="shared" si="1"/>
        <v>2</v>
      </c>
      <c r="K19" s="170">
        <v>0</v>
      </c>
      <c r="L19" s="170">
        <v>0</v>
      </c>
      <c r="M19" s="172">
        <f t="shared" si="2"/>
        <v>0</v>
      </c>
      <c r="N19" s="170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0">
        <v>0</v>
      </c>
      <c r="G20" s="170">
        <v>24</v>
      </c>
      <c r="H20" s="171">
        <f t="shared" si="0"/>
        <v>24</v>
      </c>
      <c r="I20" s="170">
        <v>0</v>
      </c>
      <c r="J20" s="171">
        <f t="shared" si="1"/>
        <v>24</v>
      </c>
      <c r="K20" s="170">
        <v>0</v>
      </c>
      <c r="L20" s="170">
        <v>0</v>
      </c>
      <c r="M20" s="172">
        <f t="shared" si="2"/>
        <v>0</v>
      </c>
      <c r="N20" s="170">
        <v>0</v>
      </c>
    </row>
    <row r="21" spans="1:14">
      <c r="A21" s="16"/>
      <c r="B21" s="12"/>
      <c r="C21" s="17"/>
      <c r="D21" s="9"/>
      <c r="E21" s="69">
        <v>2</v>
      </c>
      <c r="F21" s="170">
        <v>0</v>
      </c>
      <c r="G21" s="170">
        <v>7</v>
      </c>
      <c r="H21" s="171">
        <f t="shared" si="0"/>
        <v>7</v>
      </c>
      <c r="I21" s="170">
        <v>0</v>
      </c>
      <c r="J21" s="171">
        <f t="shared" si="1"/>
        <v>7</v>
      </c>
      <c r="K21" s="170">
        <v>0</v>
      </c>
      <c r="L21" s="170">
        <v>0</v>
      </c>
      <c r="M21" s="172">
        <f t="shared" si="2"/>
        <v>0</v>
      </c>
      <c r="N21" s="170">
        <v>0</v>
      </c>
    </row>
    <row r="22" spans="1:14">
      <c r="A22" s="16"/>
      <c r="B22" s="14"/>
      <c r="C22" s="18"/>
      <c r="D22" s="9"/>
      <c r="E22" s="68">
        <v>1</v>
      </c>
      <c r="F22" s="170">
        <v>0</v>
      </c>
      <c r="G22" s="170">
        <v>9</v>
      </c>
      <c r="H22" s="171">
        <f t="shared" si="0"/>
        <v>9</v>
      </c>
      <c r="I22" s="170">
        <v>2</v>
      </c>
      <c r="J22" s="171">
        <f t="shared" si="1"/>
        <v>11</v>
      </c>
      <c r="K22" s="170">
        <v>0</v>
      </c>
      <c r="L22" s="170">
        <v>0</v>
      </c>
      <c r="M22" s="172">
        <f t="shared" si="2"/>
        <v>0</v>
      </c>
      <c r="N22" s="170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182</v>
      </c>
      <c r="G23" s="171">
        <f t="shared" si="3"/>
        <v>40</v>
      </c>
      <c r="H23" s="140">
        <f>SUM(H10:H22)</f>
        <v>222</v>
      </c>
      <c r="I23" s="171">
        <f t="shared" si="3"/>
        <v>2</v>
      </c>
      <c r="J23" s="140">
        <f t="shared" si="3"/>
        <v>224</v>
      </c>
      <c r="K23" s="173">
        <f t="shared" si="3"/>
        <v>32</v>
      </c>
      <c r="L23" s="173">
        <f t="shared" si="3"/>
        <v>5</v>
      </c>
      <c r="M23" s="171">
        <f t="shared" si="3"/>
        <v>37</v>
      </c>
      <c r="N23" s="171">
        <f t="shared" si="3"/>
        <v>7</v>
      </c>
    </row>
    <row r="24" spans="1:14">
      <c r="A24" s="16"/>
      <c r="B24" s="12"/>
      <c r="C24" s="12"/>
      <c r="D24" s="15"/>
      <c r="E24" s="14">
        <v>13</v>
      </c>
      <c r="F24" s="170">
        <v>184</v>
      </c>
      <c r="G24" s="170">
        <v>0</v>
      </c>
      <c r="H24" s="171">
        <f>F24+G24</f>
        <v>184</v>
      </c>
      <c r="I24" s="170">
        <v>0</v>
      </c>
      <c r="J24" s="171">
        <f t="shared" si="1"/>
        <v>184</v>
      </c>
      <c r="K24" s="170">
        <v>20</v>
      </c>
      <c r="L24" s="170">
        <v>4</v>
      </c>
      <c r="M24" s="174">
        <f>K24+L24</f>
        <v>24</v>
      </c>
      <c r="N24" s="170">
        <v>5</v>
      </c>
    </row>
    <row r="25" spans="1:14">
      <c r="A25" s="16"/>
      <c r="B25" s="12"/>
      <c r="C25" s="12" t="s">
        <v>0</v>
      </c>
      <c r="D25" s="15"/>
      <c r="E25" s="69">
        <v>12</v>
      </c>
      <c r="F25" s="170">
        <v>27</v>
      </c>
      <c r="G25" s="170">
        <v>0</v>
      </c>
      <c r="H25" s="171">
        <f t="shared" ref="H25:H50" si="4">F25+G25</f>
        <v>27</v>
      </c>
      <c r="I25" s="170">
        <v>0</v>
      </c>
      <c r="J25" s="171">
        <f t="shared" si="1"/>
        <v>27</v>
      </c>
      <c r="K25" s="170">
        <v>0</v>
      </c>
      <c r="L25" s="170">
        <v>0</v>
      </c>
      <c r="M25" s="174">
        <f t="shared" ref="M25:M36" si="5">K25+L25</f>
        <v>0</v>
      </c>
      <c r="N25" s="170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0">
        <v>5</v>
      </c>
      <c r="G26" s="170">
        <v>0</v>
      </c>
      <c r="H26" s="171">
        <f t="shared" si="4"/>
        <v>5</v>
      </c>
      <c r="I26" s="170">
        <v>0</v>
      </c>
      <c r="J26" s="171">
        <f t="shared" si="1"/>
        <v>5</v>
      </c>
      <c r="K26" s="170">
        <v>1</v>
      </c>
      <c r="L26" s="170">
        <v>0</v>
      </c>
      <c r="M26" s="174">
        <f t="shared" si="5"/>
        <v>1</v>
      </c>
      <c r="N26" s="170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0">
        <v>6</v>
      </c>
      <c r="G27" s="170">
        <v>0</v>
      </c>
      <c r="H27" s="171">
        <f t="shared" si="4"/>
        <v>6</v>
      </c>
      <c r="I27" s="170">
        <v>0</v>
      </c>
      <c r="J27" s="171">
        <f t="shared" si="1"/>
        <v>6</v>
      </c>
      <c r="K27" s="170">
        <v>0</v>
      </c>
      <c r="L27" s="170">
        <v>0</v>
      </c>
      <c r="M27" s="174">
        <f t="shared" si="5"/>
        <v>0</v>
      </c>
      <c r="N27" s="170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0">
        <v>2</v>
      </c>
      <c r="G28" s="170">
        <v>0</v>
      </c>
      <c r="H28" s="171">
        <f t="shared" si="4"/>
        <v>2</v>
      </c>
      <c r="I28" s="170">
        <v>0</v>
      </c>
      <c r="J28" s="171">
        <f t="shared" si="1"/>
        <v>2</v>
      </c>
      <c r="K28" s="170">
        <v>0</v>
      </c>
      <c r="L28" s="170">
        <v>0</v>
      </c>
      <c r="M28" s="174">
        <f t="shared" si="5"/>
        <v>0</v>
      </c>
      <c r="N28" s="17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0">
        <v>14</v>
      </c>
      <c r="G29" s="170">
        <v>0</v>
      </c>
      <c r="H29" s="171">
        <f t="shared" si="4"/>
        <v>14</v>
      </c>
      <c r="I29" s="170">
        <v>0</v>
      </c>
      <c r="J29" s="171">
        <f t="shared" si="1"/>
        <v>14</v>
      </c>
      <c r="K29" s="170">
        <v>0</v>
      </c>
      <c r="L29" s="170">
        <v>1</v>
      </c>
      <c r="M29" s="174">
        <f t="shared" si="5"/>
        <v>1</v>
      </c>
      <c r="N29" s="170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0">
        <v>8</v>
      </c>
      <c r="G30" s="170">
        <v>0</v>
      </c>
      <c r="H30" s="171">
        <f t="shared" si="4"/>
        <v>8</v>
      </c>
      <c r="I30" s="170">
        <v>0</v>
      </c>
      <c r="J30" s="171">
        <f t="shared" si="1"/>
        <v>8</v>
      </c>
      <c r="K30" s="170">
        <v>0</v>
      </c>
      <c r="L30" s="170">
        <v>0</v>
      </c>
      <c r="M30" s="174">
        <f t="shared" si="5"/>
        <v>0</v>
      </c>
      <c r="N30" s="170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0">
        <v>5</v>
      </c>
      <c r="G31" s="170">
        <v>0</v>
      </c>
      <c r="H31" s="171">
        <f t="shared" si="4"/>
        <v>5</v>
      </c>
      <c r="I31" s="170">
        <v>0</v>
      </c>
      <c r="J31" s="171">
        <f t="shared" si="1"/>
        <v>5</v>
      </c>
      <c r="K31" s="170">
        <v>0</v>
      </c>
      <c r="L31" s="170">
        <v>1</v>
      </c>
      <c r="M31" s="174">
        <f t="shared" si="5"/>
        <v>1</v>
      </c>
      <c r="N31" s="170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70">
        <v>11</v>
      </c>
      <c r="G32" s="170">
        <v>0</v>
      </c>
      <c r="H32" s="171">
        <f t="shared" si="4"/>
        <v>11</v>
      </c>
      <c r="I32" s="170">
        <v>0</v>
      </c>
      <c r="J32" s="171">
        <f t="shared" si="1"/>
        <v>11</v>
      </c>
      <c r="K32" s="170">
        <v>0</v>
      </c>
      <c r="L32" s="170">
        <v>0</v>
      </c>
      <c r="M32" s="174">
        <f t="shared" si="5"/>
        <v>0</v>
      </c>
      <c r="N32" s="170">
        <v>0</v>
      </c>
    </row>
    <row r="33" spans="1:14">
      <c r="A33" s="16"/>
      <c r="B33" s="12"/>
      <c r="C33" s="12"/>
      <c r="D33" s="15"/>
      <c r="E33" s="69">
        <v>4</v>
      </c>
      <c r="F33" s="170">
        <v>3</v>
      </c>
      <c r="G33" s="170">
        <v>0</v>
      </c>
      <c r="H33" s="171">
        <f t="shared" si="4"/>
        <v>3</v>
      </c>
      <c r="I33" s="170">
        <v>0</v>
      </c>
      <c r="J33" s="171">
        <f t="shared" si="1"/>
        <v>3</v>
      </c>
      <c r="K33" s="170">
        <v>1</v>
      </c>
      <c r="L33" s="170">
        <v>0</v>
      </c>
      <c r="M33" s="174">
        <f t="shared" si="5"/>
        <v>1</v>
      </c>
      <c r="N33" s="170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0">
        <v>0</v>
      </c>
      <c r="G34" s="170">
        <v>29</v>
      </c>
      <c r="H34" s="171">
        <f t="shared" si="4"/>
        <v>29</v>
      </c>
      <c r="I34" s="170">
        <v>0</v>
      </c>
      <c r="J34" s="171">
        <f t="shared" si="1"/>
        <v>29</v>
      </c>
      <c r="K34" s="170">
        <v>0</v>
      </c>
      <c r="L34" s="170">
        <v>0</v>
      </c>
      <c r="M34" s="174">
        <f t="shared" si="5"/>
        <v>0</v>
      </c>
      <c r="N34" s="170">
        <v>0</v>
      </c>
    </row>
    <row r="35" spans="1:14">
      <c r="A35" s="16"/>
      <c r="B35" s="12"/>
      <c r="C35" s="12"/>
      <c r="D35" s="15"/>
      <c r="E35" s="69">
        <v>2</v>
      </c>
      <c r="F35" s="170">
        <v>0</v>
      </c>
      <c r="G35" s="170">
        <v>5</v>
      </c>
      <c r="H35" s="171">
        <f t="shared" si="4"/>
        <v>5</v>
      </c>
      <c r="I35" s="170">
        <v>0</v>
      </c>
      <c r="J35" s="171">
        <f t="shared" si="1"/>
        <v>5</v>
      </c>
      <c r="K35" s="170">
        <v>0</v>
      </c>
      <c r="L35" s="170">
        <v>0</v>
      </c>
      <c r="M35" s="174">
        <f t="shared" si="5"/>
        <v>0</v>
      </c>
      <c r="N35" s="170">
        <v>0</v>
      </c>
    </row>
    <row r="36" spans="1:14">
      <c r="A36" s="16"/>
      <c r="B36" s="14"/>
      <c r="C36" s="14"/>
      <c r="D36" s="15"/>
      <c r="E36" s="68">
        <v>1</v>
      </c>
      <c r="F36" s="170">
        <v>0</v>
      </c>
      <c r="G36" s="170">
        <v>19</v>
      </c>
      <c r="H36" s="171">
        <f t="shared" si="4"/>
        <v>19</v>
      </c>
      <c r="I36" s="170">
        <v>11</v>
      </c>
      <c r="J36" s="171">
        <f t="shared" si="1"/>
        <v>30</v>
      </c>
      <c r="K36" s="170">
        <v>0</v>
      </c>
      <c r="L36" s="170">
        <v>0</v>
      </c>
      <c r="M36" s="174">
        <f t="shared" si="5"/>
        <v>0</v>
      </c>
      <c r="N36" s="170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265</v>
      </c>
      <c r="G37" s="171">
        <f t="shared" si="6"/>
        <v>53</v>
      </c>
      <c r="H37" s="144">
        <f t="shared" si="6"/>
        <v>318</v>
      </c>
      <c r="I37" s="145">
        <f t="shared" si="6"/>
        <v>11</v>
      </c>
      <c r="J37" s="140">
        <f t="shared" si="6"/>
        <v>329</v>
      </c>
      <c r="K37" s="173">
        <f t="shared" si="6"/>
        <v>22</v>
      </c>
      <c r="L37" s="171">
        <f t="shared" si="6"/>
        <v>6</v>
      </c>
      <c r="M37" s="140">
        <f t="shared" si="6"/>
        <v>28</v>
      </c>
      <c r="N37" s="173">
        <f t="shared" si="6"/>
        <v>9</v>
      </c>
    </row>
    <row r="38" spans="1:14">
      <c r="A38" s="16"/>
      <c r="B38" s="68"/>
      <c r="C38" s="68"/>
      <c r="D38" s="19"/>
      <c r="E38" s="66">
        <v>13</v>
      </c>
      <c r="F38" s="170">
        <v>0</v>
      </c>
      <c r="G38" s="170">
        <v>0</v>
      </c>
      <c r="H38" s="171">
        <f t="shared" si="4"/>
        <v>0</v>
      </c>
      <c r="I38" s="170">
        <v>0</v>
      </c>
      <c r="J38" s="171">
        <f t="shared" si="1"/>
        <v>0</v>
      </c>
      <c r="K38" s="170">
        <v>0</v>
      </c>
      <c r="L38" s="170">
        <v>0</v>
      </c>
      <c r="M38" s="174">
        <f>K38+L38</f>
        <v>0</v>
      </c>
      <c r="N38" s="17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0">
        <v>0</v>
      </c>
      <c r="G39" s="170">
        <v>0</v>
      </c>
      <c r="H39" s="171">
        <f t="shared" si="4"/>
        <v>0</v>
      </c>
      <c r="I39" s="170">
        <v>0</v>
      </c>
      <c r="J39" s="171">
        <f t="shared" si="1"/>
        <v>0</v>
      </c>
      <c r="K39" s="170">
        <v>0</v>
      </c>
      <c r="L39" s="170">
        <v>0</v>
      </c>
      <c r="M39" s="174">
        <f t="shared" ref="M39:M50" si="7">K39+L39</f>
        <v>0</v>
      </c>
      <c r="N39" s="170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0">
        <v>0</v>
      </c>
      <c r="G40" s="170">
        <v>0</v>
      </c>
      <c r="H40" s="171">
        <f t="shared" si="4"/>
        <v>0</v>
      </c>
      <c r="I40" s="170">
        <v>0</v>
      </c>
      <c r="J40" s="171">
        <f t="shared" si="1"/>
        <v>0</v>
      </c>
      <c r="K40" s="170">
        <v>0</v>
      </c>
      <c r="L40" s="170">
        <v>0</v>
      </c>
      <c r="M40" s="174">
        <f t="shared" si="7"/>
        <v>0</v>
      </c>
      <c r="N40" s="170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0">
        <v>0</v>
      </c>
      <c r="G41" s="170">
        <v>0</v>
      </c>
      <c r="H41" s="171">
        <f t="shared" si="4"/>
        <v>0</v>
      </c>
      <c r="I41" s="170">
        <v>0</v>
      </c>
      <c r="J41" s="171">
        <f t="shared" si="1"/>
        <v>0</v>
      </c>
      <c r="K41" s="170">
        <v>0</v>
      </c>
      <c r="L41" s="170">
        <v>0</v>
      </c>
      <c r="M41" s="174">
        <f t="shared" si="7"/>
        <v>0</v>
      </c>
      <c r="N41" s="170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0">
        <v>0</v>
      </c>
      <c r="G42" s="170">
        <v>0</v>
      </c>
      <c r="H42" s="171">
        <f t="shared" si="4"/>
        <v>0</v>
      </c>
      <c r="I42" s="170">
        <v>0</v>
      </c>
      <c r="J42" s="171">
        <f t="shared" si="1"/>
        <v>0</v>
      </c>
      <c r="K42" s="170">
        <v>0</v>
      </c>
      <c r="L42" s="170">
        <v>0</v>
      </c>
      <c r="M42" s="174">
        <f t="shared" si="7"/>
        <v>0</v>
      </c>
      <c r="N42" s="17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0">
        <v>0</v>
      </c>
      <c r="G43" s="170">
        <v>0</v>
      </c>
      <c r="H43" s="171">
        <f t="shared" si="4"/>
        <v>0</v>
      </c>
      <c r="I43" s="170">
        <v>0</v>
      </c>
      <c r="J43" s="171">
        <f t="shared" si="1"/>
        <v>0</v>
      </c>
      <c r="K43" s="170">
        <v>0</v>
      </c>
      <c r="L43" s="170">
        <v>0</v>
      </c>
      <c r="M43" s="174">
        <f t="shared" si="7"/>
        <v>0</v>
      </c>
      <c r="N43" s="170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0">
        <v>0</v>
      </c>
      <c r="G44" s="170">
        <v>0</v>
      </c>
      <c r="H44" s="171">
        <f t="shared" si="4"/>
        <v>0</v>
      </c>
      <c r="I44" s="170">
        <v>0</v>
      </c>
      <c r="J44" s="171">
        <f t="shared" si="1"/>
        <v>0</v>
      </c>
      <c r="K44" s="170">
        <v>0</v>
      </c>
      <c r="L44" s="170">
        <v>0</v>
      </c>
      <c r="M44" s="174">
        <f t="shared" si="7"/>
        <v>0</v>
      </c>
      <c r="N44" s="170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0">
        <v>0</v>
      </c>
      <c r="G45" s="170">
        <v>0</v>
      </c>
      <c r="H45" s="171">
        <f t="shared" si="4"/>
        <v>0</v>
      </c>
      <c r="I45" s="170">
        <v>0</v>
      </c>
      <c r="J45" s="171">
        <f t="shared" si="1"/>
        <v>0</v>
      </c>
      <c r="K45" s="170">
        <v>0</v>
      </c>
      <c r="L45" s="170">
        <v>0</v>
      </c>
      <c r="M45" s="174">
        <f t="shared" si="7"/>
        <v>0</v>
      </c>
      <c r="N45" s="170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0">
        <v>0</v>
      </c>
      <c r="G46" s="170">
        <v>0</v>
      </c>
      <c r="H46" s="171">
        <f t="shared" si="4"/>
        <v>0</v>
      </c>
      <c r="I46" s="170">
        <v>0</v>
      </c>
      <c r="J46" s="171">
        <f t="shared" si="1"/>
        <v>0</v>
      </c>
      <c r="K46" s="170">
        <v>0</v>
      </c>
      <c r="L46" s="170">
        <v>0</v>
      </c>
      <c r="M46" s="174">
        <f t="shared" si="7"/>
        <v>0</v>
      </c>
      <c r="N46" s="170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0">
        <v>0</v>
      </c>
      <c r="G47" s="170">
        <v>0</v>
      </c>
      <c r="H47" s="171">
        <f t="shared" si="4"/>
        <v>0</v>
      </c>
      <c r="I47" s="170">
        <v>0</v>
      </c>
      <c r="J47" s="171">
        <f t="shared" si="1"/>
        <v>0</v>
      </c>
      <c r="K47" s="170">
        <v>0</v>
      </c>
      <c r="L47" s="170">
        <v>0</v>
      </c>
      <c r="M47" s="174">
        <f t="shared" si="7"/>
        <v>0</v>
      </c>
      <c r="N47" s="170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0">
        <v>0</v>
      </c>
      <c r="G48" s="170">
        <v>0</v>
      </c>
      <c r="H48" s="171">
        <f t="shared" si="4"/>
        <v>0</v>
      </c>
      <c r="I48" s="170">
        <v>0</v>
      </c>
      <c r="J48" s="171">
        <f t="shared" si="1"/>
        <v>0</v>
      </c>
      <c r="K48" s="170">
        <v>0</v>
      </c>
      <c r="L48" s="170">
        <v>0</v>
      </c>
      <c r="M48" s="174">
        <f t="shared" si="7"/>
        <v>0</v>
      </c>
      <c r="N48" s="170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0">
        <v>0</v>
      </c>
      <c r="G49" s="170">
        <v>0</v>
      </c>
      <c r="H49" s="171">
        <f t="shared" si="4"/>
        <v>0</v>
      </c>
      <c r="I49" s="170">
        <v>0</v>
      </c>
      <c r="J49" s="171">
        <f t="shared" si="1"/>
        <v>0</v>
      </c>
      <c r="K49" s="170">
        <v>0</v>
      </c>
      <c r="L49" s="170">
        <v>0</v>
      </c>
      <c r="M49" s="174">
        <f t="shared" si="7"/>
        <v>0</v>
      </c>
      <c r="N49" s="170">
        <v>0</v>
      </c>
    </row>
    <row r="50" spans="1:14">
      <c r="A50" s="16"/>
      <c r="B50" s="14"/>
      <c r="C50" s="15"/>
      <c r="D50" s="14"/>
      <c r="E50" s="68">
        <v>1</v>
      </c>
      <c r="F50" s="170">
        <v>0</v>
      </c>
      <c r="G50" s="170">
        <v>0</v>
      </c>
      <c r="H50" s="175">
        <f t="shared" si="4"/>
        <v>0</v>
      </c>
      <c r="I50" s="170">
        <v>0</v>
      </c>
      <c r="J50" s="175">
        <f t="shared" si="1"/>
        <v>0</v>
      </c>
      <c r="K50" s="170">
        <v>0</v>
      </c>
      <c r="L50" s="170">
        <v>0</v>
      </c>
      <c r="M50" s="176">
        <f t="shared" si="7"/>
        <v>0</v>
      </c>
      <c r="N50" s="17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0</v>
      </c>
      <c r="G51" s="171">
        <f t="shared" si="8"/>
        <v>0</v>
      </c>
      <c r="H51" s="171">
        <f t="shared" si="8"/>
        <v>0</v>
      </c>
      <c r="I51" s="171">
        <f t="shared" si="8"/>
        <v>0</v>
      </c>
      <c r="J51" s="171">
        <f t="shared" si="8"/>
        <v>0</v>
      </c>
      <c r="K51" s="171">
        <f t="shared" si="8"/>
        <v>0</v>
      </c>
      <c r="L51" s="171">
        <f t="shared" si="8"/>
        <v>0</v>
      </c>
      <c r="M51" s="171">
        <f t="shared" si="8"/>
        <v>0</v>
      </c>
      <c r="N51" s="1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78">
        <f t="shared" ref="F53:N53" si="9">+F23+F37+F51+F52</f>
        <v>447</v>
      </c>
      <c r="G53" s="178">
        <f t="shared" si="9"/>
        <v>93</v>
      </c>
      <c r="H53" s="178">
        <f t="shared" si="9"/>
        <v>540</v>
      </c>
      <c r="I53" s="178">
        <f t="shared" si="9"/>
        <v>13</v>
      </c>
      <c r="J53" s="178">
        <f t="shared" si="9"/>
        <v>553</v>
      </c>
      <c r="K53" s="178">
        <f t="shared" si="9"/>
        <v>54</v>
      </c>
      <c r="L53" s="178">
        <f t="shared" si="9"/>
        <v>11</v>
      </c>
      <c r="M53" s="178">
        <f t="shared" si="9"/>
        <v>65</v>
      </c>
      <c r="N53" s="178">
        <f t="shared" si="9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53" sqref="Q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72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59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108</v>
      </c>
      <c r="G10" s="177">
        <v>0</v>
      </c>
      <c r="H10" s="179">
        <f>F10+G10</f>
        <v>108</v>
      </c>
      <c r="I10" s="180">
        <v>0</v>
      </c>
      <c r="J10" s="179">
        <f>H10+I10</f>
        <v>108</v>
      </c>
      <c r="K10" s="181">
        <v>50</v>
      </c>
      <c r="L10" s="181">
        <v>7</v>
      </c>
      <c r="M10" s="182">
        <f>K10+L10</f>
        <v>57</v>
      </c>
      <c r="N10" s="181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18</v>
      </c>
      <c r="G11" s="177">
        <v>0</v>
      </c>
      <c r="H11" s="179">
        <f t="shared" ref="H11:H22" si="0">F11+G11</f>
        <v>18</v>
      </c>
      <c r="I11" s="180">
        <v>0</v>
      </c>
      <c r="J11" s="179">
        <f t="shared" ref="J11:J50" si="1">H11+I11</f>
        <v>18</v>
      </c>
      <c r="K11" s="181">
        <v>0</v>
      </c>
      <c r="L11" s="181">
        <v>0</v>
      </c>
      <c r="M11" s="18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7</v>
      </c>
      <c r="G12" s="177">
        <v>0</v>
      </c>
      <c r="H12" s="179">
        <f t="shared" si="0"/>
        <v>7</v>
      </c>
      <c r="I12" s="180">
        <v>0</v>
      </c>
      <c r="J12" s="179">
        <f t="shared" si="1"/>
        <v>7</v>
      </c>
      <c r="K12" s="181">
        <v>0</v>
      </c>
      <c r="L12" s="181">
        <v>0</v>
      </c>
      <c r="M12" s="182">
        <f t="shared" si="2"/>
        <v>0</v>
      </c>
      <c r="N12" s="18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5</v>
      </c>
      <c r="G13" s="177">
        <v>0</v>
      </c>
      <c r="H13" s="179">
        <f t="shared" si="0"/>
        <v>5</v>
      </c>
      <c r="I13" s="180">
        <v>0</v>
      </c>
      <c r="J13" s="179">
        <f t="shared" si="1"/>
        <v>5</v>
      </c>
      <c r="K13" s="181">
        <v>0</v>
      </c>
      <c r="L13" s="181">
        <v>1</v>
      </c>
      <c r="M13" s="182">
        <f t="shared" si="2"/>
        <v>1</v>
      </c>
      <c r="N13" s="181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4</v>
      </c>
      <c r="G14" s="177">
        <v>0</v>
      </c>
      <c r="H14" s="179">
        <f t="shared" si="0"/>
        <v>4</v>
      </c>
      <c r="I14" s="180">
        <v>0</v>
      </c>
      <c r="J14" s="179">
        <f t="shared" si="1"/>
        <v>4</v>
      </c>
      <c r="K14" s="181">
        <v>0</v>
      </c>
      <c r="L14" s="181">
        <v>0</v>
      </c>
      <c r="M14" s="182">
        <f t="shared" si="2"/>
        <v>0</v>
      </c>
      <c r="N14" s="18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53</v>
      </c>
      <c r="G15" s="177">
        <v>0</v>
      </c>
      <c r="H15" s="179">
        <f t="shared" si="0"/>
        <v>53</v>
      </c>
      <c r="I15" s="180">
        <v>0</v>
      </c>
      <c r="J15" s="179">
        <f t="shared" si="1"/>
        <v>53</v>
      </c>
      <c r="K15" s="181">
        <v>0</v>
      </c>
      <c r="L15" s="181">
        <v>0</v>
      </c>
      <c r="M15" s="182">
        <f t="shared" si="2"/>
        <v>0</v>
      </c>
      <c r="N15" s="18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36</v>
      </c>
      <c r="G16" s="177">
        <v>0</v>
      </c>
      <c r="H16" s="179">
        <f t="shared" si="0"/>
        <v>36</v>
      </c>
      <c r="I16" s="180">
        <v>0</v>
      </c>
      <c r="J16" s="179">
        <f t="shared" si="1"/>
        <v>36</v>
      </c>
      <c r="K16" s="181">
        <v>1</v>
      </c>
      <c r="L16" s="181">
        <v>0</v>
      </c>
      <c r="M16" s="182">
        <f t="shared" si="2"/>
        <v>1</v>
      </c>
      <c r="N16" s="18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13</v>
      </c>
      <c r="G17" s="177">
        <v>0</v>
      </c>
      <c r="H17" s="179">
        <f t="shared" si="0"/>
        <v>13</v>
      </c>
      <c r="I17" s="180">
        <v>0</v>
      </c>
      <c r="J17" s="179">
        <f t="shared" si="1"/>
        <v>13</v>
      </c>
      <c r="K17" s="181">
        <v>0</v>
      </c>
      <c r="L17" s="181">
        <v>0</v>
      </c>
      <c r="M17" s="182">
        <f t="shared" si="2"/>
        <v>0</v>
      </c>
      <c r="N17" s="18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21</v>
      </c>
      <c r="G18" s="177">
        <v>0</v>
      </c>
      <c r="H18" s="179">
        <f t="shared" si="0"/>
        <v>21</v>
      </c>
      <c r="I18" s="180">
        <v>0</v>
      </c>
      <c r="J18" s="179">
        <f t="shared" si="1"/>
        <v>21</v>
      </c>
      <c r="K18" s="181">
        <v>0</v>
      </c>
      <c r="L18" s="181">
        <v>0</v>
      </c>
      <c r="M18" s="182">
        <f t="shared" si="2"/>
        <v>0</v>
      </c>
      <c r="N18" s="18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7">
        <v>25</v>
      </c>
      <c r="G19" s="177">
        <v>0</v>
      </c>
      <c r="H19" s="179">
        <f t="shared" si="0"/>
        <v>25</v>
      </c>
      <c r="I19" s="180">
        <v>0</v>
      </c>
      <c r="J19" s="179">
        <f t="shared" si="1"/>
        <v>25</v>
      </c>
      <c r="K19" s="181">
        <v>0</v>
      </c>
      <c r="L19" s="181">
        <v>0</v>
      </c>
      <c r="M19" s="182">
        <f t="shared" si="2"/>
        <v>0</v>
      </c>
      <c r="N19" s="18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80">
        <v>0</v>
      </c>
      <c r="G20" s="180">
        <v>5</v>
      </c>
      <c r="H20" s="179">
        <f t="shared" si="0"/>
        <v>5</v>
      </c>
      <c r="I20" s="177">
        <v>0</v>
      </c>
      <c r="J20" s="179">
        <f t="shared" si="1"/>
        <v>5</v>
      </c>
      <c r="K20" s="181">
        <v>0</v>
      </c>
      <c r="L20" s="181">
        <v>0</v>
      </c>
      <c r="M20" s="182">
        <f t="shared" si="2"/>
        <v>0</v>
      </c>
      <c r="N20" s="181">
        <v>0</v>
      </c>
    </row>
    <row r="21" spans="1:14">
      <c r="A21" s="16"/>
      <c r="B21" s="12"/>
      <c r="C21" s="17"/>
      <c r="D21" s="9"/>
      <c r="E21" s="69">
        <v>2</v>
      </c>
      <c r="F21" s="180">
        <v>0</v>
      </c>
      <c r="G21" s="180">
        <v>5</v>
      </c>
      <c r="H21" s="179">
        <f t="shared" si="0"/>
        <v>5</v>
      </c>
      <c r="I21" s="177">
        <v>0</v>
      </c>
      <c r="J21" s="179">
        <f t="shared" si="1"/>
        <v>5</v>
      </c>
      <c r="K21" s="181">
        <v>0</v>
      </c>
      <c r="L21" s="181">
        <v>0</v>
      </c>
      <c r="M21" s="182">
        <f t="shared" si="2"/>
        <v>0</v>
      </c>
      <c r="N21" s="181">
        <v>0</v>
      </c>
    </row>
    <row r="22" spans="1:14">
      <c r="A22" s="16"/>
      <c r="B22" s="14"/>
      <c r="C22" s="18"/>
      <c r="D22" s="9"/>
      <c r="E22" s="68">
        <v>1</v>
      </c>
      <c r="F22" s="180">
        <v>0</v>
      </c>
      <c r="G22" s="180">
        <v>11</v>
      </c>
      <c r="H22" s="179">
        <f t="shared" si="0"/>
        <v>11</v>
      </c>
      <c r="I22" s="177">
        <v>2</v>
      </c>
      <c r="J22" s="179">
        <f t="shared" si="1"/>
        <v>13</v>
      </c>
      <c r="K22" s="181">
        <v>1</v>
      </c>
      <c r="L22" s="181">
        <v>0</v>
      </c>
      <c r="M22" s="182">
        <f t="shared" si="2"/>
        <v>1</v>
      </c>
      <c r="N22" s="181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9">
        <f t="shared" ref="F23:N23" si="3">SUM(F10:F22)</f>
        <v>290</v>
      </c>
      <c r="G23" s="179">
        <f t="shared" si="3"/>
        <v>21</v>
      </c>
      <c r="H23" s="64">
        <f t="shared" si="3"/>
        <v>311</v>
      </c>
      <c r="I23" s="179">
        <f t="shared" si="3"/>
        <v>2</v>
      </c>
      <c r="J23" s="64">
        <f t="shared" si="3"/>
        <v>313</v>
      </c>
      <c r="K23" s="183">
        <f t="shared" si="3"/>
        <v>52</v>
      </c>
      <c r="L23" s="183">
        <f t="shared" si="3"/>
        <v>8</v>
      </c>
      <c r="M23" s="179">
        <f t="shared" si="3"/>
        <v>60</v>
      </c>
      <c r="N23" s="179">
        <f t="shared" si="3"/>
        <v>8</v>
      </c>
    </row>
    <row r="24" spans="1:14">
      <c r="A24" s="16"/>
      <c r="B24" s="12"/>
      <c r="C24" s="12"/>
      <c r="D24" s="15"/>
      <c r="E24" s="14">
        <v>13</v>
      </c>
      <c r="F24" s="177">
        <v>214</v>
      </c>
      <c r="G24" s="180">
        <v>5</v>
      </c>
      <c r="H24" s="179">
        <f>F24+G24</f>
        <v>219</v>
      </c>
      <c r="I24" s="180">
        <v>0</v>
      </c>
      <c r="J24" s="179">
        <f t="shared" si="1"/>
        <v>219</v>
      </c>
      <c r="K24" s="181">
        <v>50</v>
      </c>
      <c r="L24" s="181">
        <v>9</v>
      </c>
      <c r="M24" s="184">
        <f>K24+L24</f>
        <v>59</v>
      </c>
      <c r="N24" s="181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25</v>
      </c>
      <c r="G25" s="180">
        <v>0</v>
      </c>
      <c r="H25" s="179">
        <f t="shared" ref="H25:H50" si="4">F25+G25</f>
        <v>25</v>
      </c>
      <c r="I25" s="180">
        <v>0</v>
      </c>
      <c r="J25" s="179">
        <f t="shared" si="1"/>
        <v>25</v>
      </c>
      <c r="K25" s="181">
        <v>0</v>
      </c>
      <c r="L25" s="181">
        <v>0</v>
      </c>
      <c r="M25" s="184">
        <f t="shared" ref="M25:M36" si="5">K25+L25</f>
        <v>0</v>
      </c>
      <c r="N25" s="18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7">
        <v>6</v>
      </c>
      <c r="G26" s="180">
        <v>0</v>
      </c>
      <c r="H26" s="179">
        <f t="shared" si="4"/>
        <v>6</v>
      </c>
      <c r="I26" s="180">
        <v>0</v>
      </c>
      <c r="J26" s="179">
        <f t="shared" si="1"/>
        <v>6</v>
      </c>
      <c r="K26" s="181">
        <v>0</v>
      </c>
      <c r="L26" s="181">
        <v>0</v>
      </c>
      <c r="M26" s="184">
        <f t="shared" si="5"/>
        <v>0</v>
      </c>
      <c r="N26" s="18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7</v>
      </c>
      <c r="G27" s="180">
        <v>0</v>
      </c>
      <c r="H27" s="179">
        <f t="shared" si="4"/>
        <v>7</v>
      </c>
      <c r="I27" s="180">
        <v>0</v>
      </c>
      <c r="J27" s="179">
        <f t="shared" si="1"/>
        <v>7</v>
      </c>
      <c r="K27" s="181">
        <v>1</v>
      </c>
      <c r="L27" s="181">
        <v>0</v>
      </c>
      <c r="M27" s="184">
        <f t="shared" si="5"/>
        <v>1</v>
      </c>
      <c r="N27" s="18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3</v>
      </c>
      <c r="G28" s="180">
        <v>0</v>
      </c>
      <c r="H28" s="179">
        <f t="shared" si="4"/>
        <v>3</v>
      </c>
      <c r="I28" s="180">
        <v>0</v>
      </c>
      <c r="J28" s="179">
        <f t="shared" si="1"/>
        <v>3</v>
      </c>
      <c r="K28" s="181">
        <v>0</v>
      </c>
      <c r="L28" s="181">
        <v>0</v>
      </c>
      <c r="M28" s="184">
        <f t="shared" si="5"/>
        <v>0</v>
      </c>
      <c r="N28" s="18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35</v>
      </c>
      <c r="G29" s="180">
        <v>0</v>
      </c>
      <c r="H29" s="179">
        <f t="shared" si="4"/>
        <v>35</v>
      </c>
      <c r="I29" s="180">
        <v>0</v>
      </c>
      <c r="J29" s="179">
        <f t="shared" si="1"/>
        <v>35</v>
      </c>
      <c r="K29" s="181">
        <v>0</v>
      </c>
      <c r="L29" s="181">
        <v>0</v>
      </c>
      <c r="M29" s="184">
        <f t="shared" si="5"/>
        <v>0</v>
      </c>
      <c r="N29" s="18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19</v>
      </c>
      <c r="G30" s="180">
        <v>0</v>
      </c>
      <c r="H30" s="179">
        <f t="shared" si="4"/>
        <v>19</v>
      </c>
      <c r="I30" s="180">
        <v>0</v>
      </c>
      <c r="J30" s="179">
        <f t="shared" si="1"/>
        <v>19</v>
      </c>
      <c r="K30" s="181">
        <v>0</v>
      </c>
      <c r="L30" s="181">
        <v>0</v>
      </c>
      <c r="M30" s="184">
        <f t="shared" si="5"/>
        <v>0</v>
      </c>
      <c r="N30" s="18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20</v>
      </c>
      <c r="G31" s="180">
        <v>0</v>
      </c>
      <c r="H31" s="179">
        <f t="shared" si="4"/>
        <v>20</v>
      </c>
      <c r="I31" s="180">
        <v>0</v>
      </c>
      <c r="J31" s="179">
        <f t="shared" si="1"/>
        <v>20</v>
      </c>
      <c r="K31" s="181">
        <v>0</v>
      </c>
      <c r="L31" s="181">
        <v>0</v>
      </c>
      <c r="M31" s="184">
        <f t="shared" si="5"/>
        <v>0</v>
      </c>
      <c r="N31" s="181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7">
        <v>16</v>
      </c>
      <c r="G32" s="180">
        <v>0</v>
      </c>
      <c r="H32" s="179">
        <f t="shared" si="4"/>
        <v>16</v>
      </c>
      <c r="I32" s="180">
        <v>0</v>
      </c>
      <c r="J32" s="179">
        <f t="shared" si="1"/>
        <v>16</v>
      </c>
      <c r="K32" s="181">
        <v>0</v>
      </c>
      <c r="L32" s="181">
        <v>0</v>
      </c>
      <c r="M32" s="184">
        <f t="shared" si="5"/>
        <v>0</v>
      </c>
      <c r="N32" s="181">
        <v>0</v>
      </c>
    </row>
    <row r="33" spans="1:14">
      <c r="A33" s="16"/>
      <c r="B33" s="12"/>
      <c r="C33" s="12"/>
      <c r="D33" s="15"/>
      <c r="E33" s="69">
        <v>4</v>
      </c>
      <c r="F33" s="177">
        <v>16</v>
      </c>
      <c r="G33" s="180">
        <v>0</v>
      </c>
      <c r="H33" s="179">
        <f t="shared" si="4"/>
        <v>16</v>
      </c>
      <c r="I33" s="180">
        <v>0</v>
      </c>
      <c r="J33" s="179">
        <f t="shared" si="1"/>
        <v>16</v>
      </c>
      <c r="K33" s="181">
        <v>0</v>
      </c>
      <c r="L33" s="181">
        <v>0</v>
      </c>
      <c r="M33" s="184">
        <f t="shared" si="5"/>
        <v>0</v>
      </c>
      <c r="N33" s="18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80">
        <v>0</v>
      </c>
      <c r="G34" s="180">
        <v>10</v>
      </c>
      <c r="H34" s="179">
        <f t="shared" si="4"/>
        <v>10</v>
      </c>
      <c r="I34" s="180">
        <v>0</v>
      </c>
      <c r="J34" s="179">
        <f t="shared" si="1"/>
        <v>10</v>
      </c>
      <c r="K34" s="181">
        <v>0</v>
      </c>
      <c r="L34" s="181">
        <v>0</v>
      </c>
      <c r="M34" s="184">
        <f t="shared" si="5"/>
        <v>0</v>
      </c>
      <c r="N34" s="181">
        <v>0</v>
      </c>
    </row>
    <row r="35" spans="1:14">
      <c r="A35" s="16"/>
      <c r="B35" s="12"/>
      <c r="C35" s="12"/>
      <c r="D35" s="15"/>
      <c r="E35" s="69">
        <v>2</v>
      </c>
      <c r="F35" s="180">
        <v>0</v>
      </c>
      <c r="G35" s="180">
        <v>9</v>
      </c>
      <c r="H35" s="179">
        <f t="shared" si="4"/>
        <v>9</v>
      </c>
      <c r="I35" s="180">
        <v>0</v>
      </c>
      <c r="J35" s="179">
        <f t="shared" si="1"/>
        <v>9</v>
      </c>
      <c r="K35" s="181">
        <v>0</v>
      </c>
      <c r="L35" s="181">
        <v>0</v>
      </c>
      <c r="M35" s="184">
        <f t="shared" si="5"/>
        <v>0</v>
      </c>
      <c r="N35" s="181">
        <v>0</v>
      </c>
    </row>
    <row r="36" spans="1:14">
      <c r="A36" s="16"/>
      <c r="B36" s="14"/>
      <c r="C36" s="14"/>
      <c r="D36" s="15"/>
      <c r="E36" s="68">
        <v>1</v>
      </c>
      <c r="F36" s="180">
        <v>0</v>
      </c>
      <c r="G36" s="180">
        <v>11</v>
      </c>
      <c r="H36" s="179">
        <f t="shared" si="4"/>
        <v>11</v>
      </c>
      <c r="I36" s="177">
        <v>4</v>
      </c>
      <c r="J36" s="179">
        <f t="shared" si="1"/>
        <v>15</v>
      </c>
      <c r="K36" s="181">
        <v>0</v>
      </c>
      <c r="L36" s="181">
        <v>0</v>
      </c>
      <c r="M36" s="184">
        <f t="shared" si="5"/>
        <v>0</v>
      </c>
      <c r="N36" s="181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83">
        <f t="shared" ref="F37:N37" si="6">SUM(F24:F36)</f>
        <v>361</v>
      </c>
      <c r="G37" s="179">
        <f t="shared" si="6"/>
        <v>35</v>
      </c>
      <c r="H37" s="76">
        <f t="shared" si="6"/>
        <v>396</v>
      </c>
      <c r="I37" s="77">
        <f t="shared" si="6"/>
        <v>4</v>
      </c>
      <c r="J37" s="64">
        <f t="shared" si="6"/>
        <v>400</v>
      </c>
      <c r="K37" s="183">
        <f t="shared" si="6"/>
        <v>51</v>
      </c>
      <c r="L37" s="179">
        <f t="shared" si="6"/>
        <v>9</v>
      </c>
      <c r="M37" s="64">
        <f t="shared" si="6"/>
        <v>60</v>
      </c>
      <c r="N37" s="183">
        <f t="shared" si="6"/>
        <v>20</v>
      </c>
    </row>
    <row r="38" spans="1:14">
      <c r="A38" s="16"/>
      <c r="B38" s="68"/>
      <c r="C38" s="68"/>
      <c r="D38" s="19"/>
      <c r="E38" s="66">
        <v>13</v>
      </c>
      <c r="F38" s="177">
        <v>0</v>
      </c>
      <c r="G38" s="180">
        <v>0</v>
      </c>
      <c r="H38" s="179">
        <f t="shared" si="4"/>
        <v>0</v>
      </c>
      <c r="I38" s="180">
        <v>0</v>
      </c>
      <c r="J38" s="179">
        <f t="shared" si="1"/>
        <v>0</v>
      </c>
      <c r="K38" s="181">
        <v>0</v>
      </c>
      <c r="L38" s="181">
        <v>2</v>
      </c>
      <c r="M38" s="184">
        <f>K38+L38</f>
        <v>2</v>
      </c>
      <c r="N38" s="181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>
        <v>0</v>
      </c>
      <c r="G39" s="180">
        <v>0</v>
      </c>
      <c r="H39" s="179">
        <f t="shared" si="4"/>
        <v>0</v>
      </c>
      <c r="I39" s="180">
        <v>0</v>
      </c>
      <c r="J39" s="179">
        <f t="shared" si="1"/>
        <v>0</v>
      </c>
      <c r="K39" s="181">
        <v>0</v>
      </c>
      <c r="L39" s="181">
        <v>0</v>
      </c>
      <c r="M39" s="184">
        <f t="shared" ref="M39:M50" si="7">K39+L39</f>
        <v>0</v>
      </c>
      <c r="N39" s="18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>
        <v>0</v>
      </c>
      <c r="G40" s="180">
        <v>0</v>
      </c>
      <c r="H40" s="179">
        <f t="shared" si="4"/>
        <v>0</v>
      </c>
      <c r="I40" s="180">
        <v>0</v>
      </c>
      <c r="J40" s="179">
        <f t="shared" si="1"/>
        <v>0</v>
      </c>
      <c r="K40" s="181">
        <v>0</v>
      </c>
      <c r="L40" s="181">
        <v>0</v>
      </c>
      <c r="M40" s="184">
        <f t="shared" si="7"/>
        <v>0</v>
      </c>
      <c r="N40" s="18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>
        <v>0</v>
      </c>
      <c r="G41" s="180">
        <v>0</v>
      </c>
      <c r="H41" s="179">
        <f t="shared" si="4"/>
        <v>0</v>
      </c>
      <c r="I41" s="180">
        <v>0</v>
      </c>
      <c r="J41" s="179">
        <f t="shared" si="1"/>
        <v>0</v>
      </c>
      <c r="K41" s="181">
        <v>0</v>
      </c>
      <c r="L41" s="181">
        <v>0</v>
      </c>
      <c r="M41" s="184">
        <f t="shared" si="7"/>
        <v>0</v>
      </c>
      <c r="N41" s="18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>
        <v>0</v>
      </c>
      <c r="G42" s="180">
        <v>0</v>
      </c>
      <c r="H42" s="179">
        <f t="shared" si="4"/>
        <v>0</v>
      </c>
      <c r="I42" s="180">
        <v>0</v>
      </c>
      <c r="J42" s="179">
        <f t="shared" si="1"/>
        <v>0</v>
      </c>
      <c r="K42" s="181">
        <v>0</v>
      </c>
      <c r="L42" s="181">
        <v>0</v>
      </c>
      <c r="M42" s="184">
        <f t="shared" si="7"/>
        <v>0</v>
      </c>
      <c r="N42" s="18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>
        <v>0</v>
      </c>
      <c r="G43" s="180">
        <v>0</v>
      </c>
      <c r="H43" s="179">
        <f t="shared" si="4"/>
        <v>0</v>
      </c>
      <c r="I43" s="180">
        <v>0</v>
      </c>
      <c r="J43" s="179">
        <f t="shared" si="1"/>
        <v>0</v>
      </c>
      <c r="K43" s="181">
        <v>0</v>
      </c>
      <c r="L43" s="181">
        <v>0</v>
      </c>
      <c r="M43" s="184">
        <f t="shared" si="7"/>
        <v>0</v>
      </c>
      <c r="N43" s="18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>
        <v>0</v>
      </c>
      <c r="G44" s="180">
        <v>0</v>
      </c>
      <c r="H44" s="179">
        <f t="shared" si="4"/>
        <v>0</v>
      </c>
      <c r="I44" s="180">
        <v>0</v>
      </c>
      <c r="J44" s="179">
        <f t="shared" si="1"/>
        <v>0</v>
      </c>
      <c r="K44" s="181">
        <v>0</v>
      </c>
      <c r="L44" s="181">
        <v>0</v>
      </c>
      <c r="M44" s="184">
        <f t="shared" si="7"/>
        <v>0</v>
      </c>
      <c r="N44" s="18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>
        <v>0</v>
      </c>
      <c r="G45" s="180">
        <v>0</v>
      </c>
      <c r="H45" s="179">
        <f t="shared" si="4"/>
        <v>0</v>
      </c>
      <c r="I45" s="180">
        <v>0</v>
      </c>
      <c r="J45" s="179">
        <f t="shared" si="1"/>
        <v>0</v>
      </c>
      <c r="K45" s="181">
        <v>0</v>
      </c>
      <c r="L45" s="181">
        <v>0</v>
      </c>
      <c r="M45" s="184">
        <f t="shared" si="7"/>
        <v>0</v>
      </c>
      <c r="N45" s="18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>
        <v>0</v>
      </c>
      <c r="G46" s="180">
        <v>0</v>
      </c>
      <c r="H46" s="179">
        <f t="shared" si="4"/>
        <v>0</v>
      </c>
      <c r="I46" s="180">
        <v>0</v>
      </c>
      <c r="J46" s="179">
        <f t="shared" si="1"/>
        <v>0</v>
      </c>
      <c r="K46" s="181">
        <v>0</v>
      </c>
      <c r="L46" s="181">
        <v>0</v>
      </c>
      <c r="M46" s="184">
        <f t="shared" si="7"/>
        <v>0</v>
      </c>
      <c r="N46" s="18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7">
        <v>0</v>
      </c>
      <c r="G47" s="180">
        <v>0</v>
      </c>
      <c r="H47" s="179">
        <f t="shared" si="4"/>
        <v>0</v>
      </c>
      <c r="I47" s="180">
        <v>0</v>
      </c>
      <c r="J47" s="179">
        <f t="shared" si="1"/>
        <v>0</v>
      </c>
      <c r="K47" s="181">
        <v>0</v>
      </c>
      <c r="L47" s="181">
        <v>0</v>
      </c>
      <c r="M47" s="184">
        <f t="shared" si="7"/>
        <v>0</v>
      </c>
      <c r="N47" s="18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>
        <v>0</v>
      </c>
      <c r="G48" s="180">
        <v>0</v>
      </c>
      <c r="H48" s="179">
        <f t="shared" si="4"/>
        <v>0</v>
      </c>
      <c r="I48" s="180">
        <v>0</v>
      </c>
      <c r="J48" s="179">
        <f t="shared" si="1"/>
        <v>0</v>
      </c>
      <c r="K48" s="181">
        <v>0</v>
      </c>
      <c r="L48" s="181">
        <v>0</v>
      </c>
      <c r="M48" s="184">
        <f t="shared" si="7"/>
        <v>0</v>
      </c>
      <c r="N48" s="18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7">
        <v>0</v>
      </c>
      <c r="G49" s="180">
        <v>0</v>
      </c>
      <c r="H49" s="179">
        <f t="shared" si="4"/>
        <v>0</v>
      </c>
      <c r="I49" s="180">
        <v>0</v>
      </c>
      <c r="J49" s="179">
        <f t="shared" si="1"/>
        <v>0</v>
      </c>
      <c r="K49" s="181">
        <v>0</v>
      </c>
      <c r="L49" s="181">
        <v>0</v>
      </c>
      <c r="M49" s="184">
        <f t="shared" si="7"/>
        <v>0</v>
      </c>
      <c r="N49" s="181">
        <v>0</v>
      </c>
    </row>
    <row r="50" spans="1:14">
      <c r="A50" s="16"/>
      <c r="B50" s="14"/>
      <c r="C50" s="15"/>
      <c r="D50" s="14"/>
      <c r="E50" s="68">
        <v>1</v>
      </c>
      <c r="F50" s="185">
        <v>0</v>
      </c>
      <c r="G50" s="186">
        <v>0</v>
      </c>
      <c r="H50" s="187">
        <f t="shared" si="4"/>
        <v>0</v>
      </c>
      <c r="I50" s="185">
        <v>4</v>
      </c>
      <c r="J50" s="187">
        <f t="shared" si="1"/>
        <v>4</v>
      </c>
      <c r="K50" s="188">
        <v>0</v>
      </c>
      <c r="L50" s="188">
        <v>0</v>
      </c>
      <c r="M50" s="189">
        <f t="shared" si="7"/>
        <v>0</v>
      </c>
      <c r="N50" s="188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9">
        <f t="shared" ref="F51:N51" si="8">SUM(F38:F50)</f>
        <v>0</v>
      </c>
      <c r="G51" s="179">
        <f t="shared" si="8"/>
        <v>0</v>
      </c>
      <c r="H51" s="179">
        <f t="shared" si="8"/>
        <v>0</v>
      </c>
      <c r="I51" s="179">
        <f t="shared" si="8"/>
        <v>4</v>
      </c>
      <c r="J51" s="179">
        <f t="shared" si="8"/>
        <v>4</v>
      </c>
      <c r="K51" s="179">
        <f t="shared" si="8"/>
        <v>0</v>
      </c>
      <c r="L51" s="179">
        <f t="shared" si="8"/>
        <v>2</v>
      </c>
      <c r="M51" s="179">
        <f t="shared" si="8"/>
        <v>2</v>
      </c>
      <c r="N51" s="179">
        <f t="shared" si="8"/>
        <v>3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90">
        <f t="shared" ref="F53:J53" si="9">+F23+F37+F51+F52</f>
        <v>651</v>
      </c>
      <c r="G53" s="190">
        <f t="shared" si="9"/>
        <v>56</v>
      </c>
      <c r="H53" s="190">
        <f t="shared" si="9"/>
        <v>707</v>
      </c>
      <c r="I53" s="190">
        <f t="shared" si="9"/>
        <v>10</v>
      </c>
      <c r="J53" s="190">
        <f t="shared" si="9"/>
        <v>717</v>
      </c>
      <c r="K53" s="190">
        <f>+K23+K37+K51+K52</f>
        <v>103</v>
      </c>
      <c r="L53" s="190">
        <f t="shared" ref="L53:N53" si="10">+L23+L37+L51+L52</f>
        <v>19</v>
      </c>
      <c r="M53" s="190">
        <f t="shared" si="10"/>
        <v>122</v>
      </c>
      <c r="N53" s="190">
        <f t="shared" si="10"/>
        <v>31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3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N29" sqref="N2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73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49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67">
        <v>145</v>
      </c>
      <c r="G10" s="167"/>
      <c r="H10" s="191">
        <f t="shared" ref="H10:H22" si="0">F10+G10</f>
        <v>145</v>
      </c>
      <c r="I10" s="167"/>
      <c r="J10" s="191">
        <f t="shared" ref="J10:J22" si="1">H10+I10</f>
        <v>145</v>
      </c>
      <c r="K10" s="192">
        <v>76</v>
      </c>
      <c r="L10" s="192">
        <v>3</v>
      </c>
      <c r="M10" s="193">
        <f t="shared" ref="M10:M22" si="2">K10+L10</f>
        <v>79</v>
      </c>
      <c r="N10" s="192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67">
        <v>18</v>
      </c>
      <c r="G11" s="167"/>
      <c r="H11" s="191">
        <f t="shared" si="0"/>
        <v>18</v>
      </c>
      <c r="I11" s="167"/>
      <c r="J11" s="191">
        <f t="shared" si="1"/>
        <v>18</v>
      </c>
      <c r="K11" s="192"/>
      <c r="L11" s="192"/>
      <c r="M11" s="193">
        <f t="shared" si="2"/>
        <v>0</v>
      </c>
      <c r="N11" s="192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67">
        <v>10</v>
      </c>
      <c r="G12" s="167"/>
      <c r="H12" s="191">
        <f t="shared" si="0"/>
        <v>10</v>
      </c>
      <c r="I12" s="167"/>
      <c r="J12" s="191">
        <f t="shared" si="1"/>
        <v>10</v>
      </c>
      <c r="K12" s="192"/>
      <c r="L12" s="192"/>
      <c r="M12" s="193">
        <f t="shared" si="2"/>
        <v>0</v>
      </c>
      <c r="N12" s="19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67">
        <v>22</v>
      </c>
      <c r="G13" s="167"/>
      <c r="H13" s="191">
        <f t="shared" si="0"/>
        <v>22</v>
      </c>
      <c r="I13" s="167"/>
      <c r="J13" s="191">
        <f t="shared" si="1"/>
        <v>22</v>
      </c>
      <c r="K13" s="192">
        <v>1</v>
      </c>
      <c r="L13" s="192"/>
      <c r="M13" s="193">
        <f t="shared" si="2"/>
        <v>1</v>
      </c>
      <c r="N13" s="192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67">
        <v>60</v>
      </c>
      <c r="G14" s="167"/>
      <c r="H14" s="191">
        <f t="shared" si="0"/>
        <v>60</v>
      </c>
      <c r="I14" s="167"/>
      <c r="J14" s="191">
        <f t="shared" si="1"/>
        <v>60</v>
      </c>
      <c r="K14" s="192"/>
      <c r="L14" s="192"/>
      <c r="M14" s="193">
        <f t="shared" si="2"/>
        <v>0</v>
      </c>
      <c r="N14" s="19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67">
        <v>57</v>
      </c>
      <c r="G15" s="167"/>
      <c r="H15" s="191">
        <f t="shared" si="0"/>
        <v>57</v>
      </c>
      <c r="I15" s="167"/>
      <c r="J15" s="191">
        <f t="shared" si="1"/>
        <v>57</v>
      </c>
      <c r="K15" s="192"/>
      <c r="L15" s="192"/>
      <c r="M15" s="193">
        <f t="shared" si="2"/>
        <v>0</v>
      </c>
      <c r="N15" s="192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67">
        <v>32</v>
      </c>
      <c r="G16" s="167"/>
      <c r="H16" s="191">
        <f t="shared" si="0"/>
        <v>32</v>
      </c>
      <c r="I16" s="167"/>
      <c r="J16" s="191">
        <f t="shared" si="1"/>
        <v>32</v>
      </c>
      <c r="K16" s="192"/>
      <c r="L16" s="192"/>
      <c r="M16" s="193">
        <f t="shared" si="2"/>
        <v>0</v>
      </c>
      <c r="N16" s="19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67">
        <v>6</v>
      </c>
      <c r="G17" s="167"/>
      <c r="H17" s="191">
        <f t="shared" si="0"/>
        <v>6</v>
      </c>
      <c r="I17" s="167"/>
      <c r="J17" s="191">
        <f t="shared" si="1"/>
        <v>6</v>
      </c>
      <c r="K17" s="192">
        <v>1</v>
      </c>
      <c r="L17" s="192"/>
      <c r="M17" s="193">
        <f t="shared" si="2"/>
        <v>1</v>
      </c>
      <c r="N17" s="19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67">
        <v>157</v>
      </c>
      <c r="G18" s="167"/>
      <c r="H18" s="191">
        <f t="shared" si="0"/>
        <v>157</v>
      </c>
      <c r="I18" s="167"/>
      <c r="J18" s="191">
        <f t="shared" si="1"/>
        <v>157</v>
      </c>
      <c r="K18" s="192"/>
      <c r="L18" s="192"/>
      <c r="M18" s="193">
        <f t="shared" si="2"/>
        <v>0</v>
      </c>
      <c r="N18" s="192"/>
    </row>
    <row r="19" spans="1:14">
      <c r="A19" s="16"/>
      <c r="B19" s="12"/>
      <c r="C19" s="17"/>
      <c r="D19" s="13" t="s">
        <v>12</v>
      </c>
      <c r="E19" s="69">
        <v>4</v>
      </c>
      <c r="F19" s="167">
        <v>22</v>
      </c>
      <c r="G19" s="167"/>
      <c r="H19" s="191">
        <f t="shared" si="0"/>
        <v>22</v>
      </c>
      <c r="I19" s="167"/>
      <c r="J19" s="191">
        <f t="shared" si="1"/>
        <v>22</v>
      </c>
      <c r="K19" s="192"/>
      <c r="L19" s="192"/>
      <c r="M19" s="193">
        <f t="shared" si="2"/>
        <v>0</v>
      </c>
      <c r="N19" s="192"/>
    </row>
    <row r="20" spans="1:14">
      <c r="A20" s="16"/>
      <c r="B20" s="12"/>
      <c r="C20" s="17" t="s">
        <v>1</v>
      </c>
      <c r="D20" s="9"/>
      <c r="E20" s="69">
        <v>3</v>
      </c>
      <c r="F20" s="167">
        <v>73</v>
      </c>
      <c r="G20" s="167"/>
      <c r="H20" s="191">
        <f t="shared" si="0"/>
        <v>73</v>
      </c>
      <c r="I20" s="167"/>
      <c r="J20" s="191">
        <f t="shared" si="1"/>
        <v>73</v>
      </c>
      <c r="K20" s="192"/>
      <c r="L20" s="192"/>
      <c r="M20" s="193">
        <f t="shared" si="2"/>
        <v>0</v>
      </c>
      <c r="N20" s="192"/>
    </row>
    <row r="21" spans="1:14">
      <c r="A21" s="16"/>
      <c r="B21" s="12"/>
      <c r="C21" s="17"/>
      <c r="D21" s="9"/>
      <c r="E21" s="69">
        <v>2</v>
      </c>
      <c r="F21" s="167">
        <v>88</v>
      </c>
      <c r="G21" s="167"/>
      <c r="H21" s="191">
        <f t="shared" si="0"/>
        <v>88</v>
      </c>
      <c r="I21" s="167"/>
      <c r="J21" s="191">
        <f t="shared" si="1"/>
        <v>88</v>
      </c>
      <c r="K21" s="192"/>
      <c r="L21" s="192"/>
      <c r="M21" s="193">
        <f t="shared" si="2"/>
        <v>0</v>
      </c>
      <c r="N21" s="192"/>
    </row>
    <row r="22" spans="1:14">
      <c r="A22" s="16"/>
      <c r="B22" s="14"/>
      <c r="C22" s="18"/>
      <c r="D22" s="9"/>
      <c r="E22" s="68">
        <v>1</v>
      </c>
      <c r="F22" s="167"/>
      <c r="G22" s="167">
        <v>21</v>
      </c>
      <c r="H22" s="191">
        <f t="shared" si="0"/>
        <v>21</v>
      </c>
      <c r="I22" s="167">
        <v>2</v>
      </c>
      <c r="J22" s="191">
        <f t="shared" si="1"/>
        <v>23</v>
      </c>
      <c r="K22" s="192"/>
      <c r="L22" s="192"/>
      <c r="M22" s="193">
        <f t="shared" si="2"/>
        <v>0</v>
      </c>
      <c r="N22" s="192"/>
    </row>
    <row r="23" spans="1:14" ht="12.75" customHeight="1">
      <c r="A23" s="16"/>
      <c r="B23" s="226" t="s">
        <v>18</v>
      </c>
      <c r="C23" s="227"/>
      <c r="D23" s="227"/>
      <c r="E23" s="228"/>
      <c r="F23" s="191">
        <f t="shared" ref="F23:N23" si="3">SUM(F10:F22)</f>
        <v>690</v>
      </c>
      <c r="G23" s="191">
        <f t="shared" si="3"/>
        <v>21</v>
      </c>
      <c r="H23" s="194">
        <f t="shared" si="3"/>
        <v>711</v>
      </c>
      <c r="I23" s="191">
        <f t="shared" si="3"/>
        <v>2</v>
      </c>
      <c r="J23" s="194">
        <f t="shared" si="3"/>
        <v>713</v>
      </c>
      <c r="K23" s="195">
        <f t="shared" si="3"/>
        <v>78</v>
      </c>
      <c r="L23" s="195">
        <f t="shared" si="3"/>
        <v>3</v>
      </c>
      <c r="M23" s="191">
        <f t="shared" si="3"/>
        <v>81</v>
      </c>
      <c r="N23" s="191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67">
        <v>259</v>
      </c>
      <c r="G24" s="167"/>
      <c r="H24" s="191">
        <f t="shared" ref="H24:H36" si="4">F24+G24</f>
        <v>259</v>
      </c>
      <c r="I24" s="167"/>
      <c r="J24" s="191">
        <f t="shared" ref="J24:J36" si="5">H24+I24</f>
        <v>259</v>
      </c>
      <c r="K24" s="192">
        <v>78</v>
      </c>
      <c r="L24" s="192">
        <v>7</v>
      </c>
      <c r="M24" s="196">
        <f t="shared" ref="M24:M36" si="6">K24+L24</f>
        <v>85</v>
      </c>
      <c r="N24" s="192">
        <v>8</v>
      </c>
    </row>
    <row r="25" spans="1:14">
      <c r="A25" s="16"/>
      <c r="B25" s="12"/>
      <c r="C25" s="12" t="s">
        <v>0</v>
      </c>
      <c r="D25" s="15"/>
      <c r="E25" s="69">
        <v>12</v>
      </c>
      <c r="F25" s="167">
        <v>32</v>
      </c>
      <c r="G25" s="167"/>
      <c r="H25" s="191">
        <f t="shared" si="4"/>
        <v>32</v>
      </c>
      <c r="I25" s="167"/>
      <c r="J25" s="191">
        <f t="shared" si="5"/>
        <v>32</v>
      </c>
      <c r="K25" s="192">
        <v>1</v>
      </c>
      <c r="L25" s="192">
        <v>1</v>
      </c>
      <c r="M25" s="196">
        <f t="shared" si="6"/>
        <v>2</v>
      </c>
      <c r="N25" s="192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67">
        <v>9</v>
      </c>
      <c r="G26" s="167"/>
      <c r="H26" s="191">
        <f t="shared" si="4"/>
        <v>9</v>
      </c>
      <c r="I26" s="167"/>
      <c r="J26" s="191">
        <f t="shared" si="5"/>
        <v>9</v>
      </c>
      <c r="K26" s="192">
        <v>2</v>
      </c>
      <c r="L26" s="192"/>
      <c r="M26" s="196">
        <f t="shared" si="6"/>
        <v>2</v>
      </c>
      <c r="N26" s="192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67">
        <v>11</v>
      </c>
      <c r="G27" s="167"/>
      <c r="H27" s="191">
        <f t="shared" si="4"/>
        <v>11</v>
      </c>
      <c r="I27" s="167"/>
      <c r="J27" s="191">
        <f t="shared" si="5"/>
        <v>11</v>
      </c>
      <c r="K27" s="192"/>
      <c r="L27" s="192"/>
      <c r="M27" s="196">
        <f t="shared" si="6"/>
        <v>0</v>
      </c>
      <c r="N27" s="192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67">
        <v>44</v>
      </c>
      <c r="G28" s="167"/>
      <c r="H28" s="191">
        <f t="shared" si="4"/>
        <v>44</v>
      </c>
      <c r="I28" s="167"/>
      <c r="J28" s="191">
        <f t="shared" si="5"/>
        <v>44</v>
      </c>
      <c r="K28" s="192"/>
      <c r="L28" s="192"/>
      <c r="M28" s="196">
        <f t="shared" si="6"/>
        <v>0</v>
      </c>
      <c r="N28" s="19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67">
        <v>33</v>
      </c>
      <c r="G29" s="167"/>
      <c r="H29" s="191">
        <f t="shared" si="4"/>
        <v>33</v>
      </c>
      <c r="I29" s="167"/>
      <c r="J29" s="191">
        <f t="shared" si="5"/>
        <v>33</v>
      </c>
      <c r="K29" s="192"/>
      <c r="L29" s="192">
        <v>1</v>
      </c>
      <c r="M29" s="196">
        <f t="shared" si="6"/>
        <v>1</v>
      </c>
      <c r="N29" s="19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67">
        <v>23</v>
      </c>
      <c r="G30" s="167"/>
      <c r="H30" s="191">
        <f t="shared" si="4"/>
        <v>23</v>
      </c>
      <c r="I30" s="167"/>
      <c r="J30" s="191">
        <f t="shared" si="5"/>
        <v>23</v>
      </c>
      <c r="K30" s="192"/>
      <c r="L30" s="192">
        <v>1</v>
      </c>
      <c r="M30" s="196">
        <f t="shared" si="6"/>
        <v>1</v>
      </c>
      <c r="N30" s="192">
        <v>3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67">
        <v>9</v>
      </c>
      <c r="G31" s="167"/>
      <c r="H31" s="191">
        <f t="shared" si="4"/>
        <v>9</v>
      </c>
      <c r="I31" s="167"/>
      <c r="J31" s="191">
        <f t="shared" si="5"/>
        <v>9</v>
      </c>
      <c r="K31" s="192">
        <v>1</v>
      </c>
      <c r="L31" s="192">
        <v>2</v>
      </c>
      <c r="M31" s="196">
        <f t="shared" si="6"/>
        <v>3</v>
      </c>
      <c r="N31" s="192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67">
        <v>56</v>
      </c>
      <c r="G32" s="167"/>
      <c r="H32" s="191">
        <f t="shared" si="4"/>
        <v>56</v>
      </c>
      <c r="I32" s="167"/>
      <c r="J32" s="191">
        <f t="shared" si="5"/>
        <v>56</v>
      </c>
      <c r="K32" s="192"/>
      <c r="L32" s="192"/>
      <c r="M32" s="196">
        <f t="shared" si="6"/>
        <v>0</v>
      </c>
      <c r="N32" s="192"/>
    </row>
    <row r="33" spans="1:14">
      <c r="A33" s="16"/>
      <c r="B33" s="12"/>
      <c r="C33" s="12"/>
      <c r="D33" s="15"/>
      <c r="E33" s="69">
        <v>4</v>
      </c>
      <c r="F33" s="167">
        <v>21</v>
      </c>
      <c r="G33" s="167"/>
      <c r="H33" s="191">
        <f t="shared" si="4"/>
        <v>21</v>
      </c>
      <c r="I33" s="167"/>
      <c r="J33" s="191">
        <f t="shared" si="5"/>
        <v>21</v>
      </c>
      <c r="K33" s="192"/>
      <c r="L33" s="192"/>
      <c r="M33" s="196">
        <f t="shared" si="6"/>
        <v>0</v>
      </c>
      <c r="N33" s="192"/>
    </row>
    <row r="34" spans="1:14">
      <c r="A34" s="16"/>
      <c r="B34" s="12"/>
      <c r="C34" s="12" t="s">
        <v>1</v>
      </c>
      <c r="D34" s="15"/>
      <c r="E34" s="69">
        <v>3</v>
      </c>
      <c r="F34" s="167">
        <v>28</v>
      </c>
      <c r="G34" s="167"/>
      <c r="H34" s="191">
        <f t="shared" si="4"/>
        <v>28</v>
      </c>
      <c r="I34" s="167"/>
      <c r="J34" s="191">
        <f t="shared" si="5"/>
        <v>28</v>
      </c>
      <c r="K34" s="192"/>
      <c r="L34" s="192"/>
      <c r="M34" s="196">
        <f t="shared" si="6"/>
        <v>0</v>
      </c>
      <c r="N34" s="192"/>
    </row>
    <row r="35" spans="1:14">
      <c r="A35" s="16"/>
      <c r="B35" s="12"/>
      <c r="C35" s="12"/>
      <c r="D35" s="15"/>
      <c r="E35" s="69">
        <v>2</v>
      </c>
      <c r="F35" s="167">
        <v>48</v>
      </c>
      <c r="G35" s="167"/>
      <c r="H35" s="191">
        <f t="shared" si="4"/>
        <v>48</v>
      </c>
      <c r="I35" s="167"/>
      <c r="J35" s="191">
        <f t="shared" si="5"/>
        <v>48</v>
      </c>
      <c r="K35" s="192"/>
      <c r="L35" s="192"/>
      <c r="M35" s="196">
        <f t="shared" si="6"/>
        <v>0</v>
      </c>
      <c r="N35" s="192"/>
    </row>
    <row r="36" spans="1:14">
      <c r="A36" s="16"/>
      <c r="B36" s="14"/>
      <c r="C36" s="14"/>
      <c r="D36" s="15"/>
      <c r="E36" s="68">
        <v>1</v>
      </c>
      <c r="F36" s="167"/>
      <c r="G36" s="167">
        <v>43</v>
      </c>
      <c r="H36" s="191">
        <f t="shared" si="4"/>
        <v>43</v>
      </c>
      <c r="I36" s="167">
        <v>10</v>
      </c>
      <c r="J36" s="191">
        <f t="shared" si="5"/>
        <v>53</v>
      </c>
      <c r="K36" s="192"/>
      <c r="L36" s="192">
        <v>1</v>
      </c>
      <c r="M36" s="196">
        <f t="shared" si="6"/>
        <v>1</v>
      </c>
      <c r="N36" s="192">
        <v>2</v>
      </c>
    </row>
    <row r="37" spans="1:14" ht="12.75" customHeight="1">
      <c r="A37" s="16"/>
      <c r="B37" s="226" t="s">
        <v>19</v>
      </c>
      <c r="C37" s="227"/>
      <c r="D37" s="227"/>
      <c r="E37" s="227"/>
      <c r="F37" s="195">
        <f t="shared" ref="F37:N37" si="7">SUM(F24:F36)</f>
        <v>573</v>
      </c>
      <c r="G37" s="191">
        <f t="shared" si="7"/>
        <v>43</v>
      </c>
      <c r="H37" s="197">
        <f t="shared" si="7"/>
        <v>616</v>
      </c>
      <c r="I37" s="198">
        <f t="shared" si="7"/>
        <v>10</v>
      </c>
      <c r="J37" s="194">
        <f t="shared" si="7"/>
        <v>626</v>
      </c>
      <c r="K37" s="195">
        <f t="shared" si="7"/>
        <v>82</v>
      </c>
      <c r="L37" s="191">
        <f t="shared" si="7"/>
        <v>13</v>
      </c>
      <c r="M37" s="194">
        <f t="shared" si="7"/>
        <v>95</v>
      </c>
      <c r="N37" s="195">
        <f t="shared" si="7"/>
        <v>18</v>
      </c>
    </row>
    <row r="38" spans="1:14">
      <c r="A38" s="16"/>
      <c r="B38" s="68"/>
      <c r="C38" s="68"/>
      <c r="D38" s="19"/>
      <c r="E38" s="66">
        <v>13</v>
      </c>
      <c r="F38" s="167">
        <v>3</v>
      </c>
      <c r="G38" s="167"/>
      <c r="H38" s="191">
        <f t="shared" ref="H38:H50" si="8">F38+G38</f>
        <v>3</v>
      </c>
      <c r="I38" s="167"/>
      <c r="J38" s="191">
        <f t="shared" ref="J38:J50" si="9">H38+I38</f>
        <v>3</v>
      </c>
      <c r="K38" s="192"/>
      <c r="L38" s="192">
        <v>1</v>
      </c>
      <c r="M38" s="196">
        <f t="shared" ref="M38:M50" si="10">K38+L38</f>
        <v>1</v>
      </c>
      <c r="N38" s="19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67"/>
      <c r="G39" s="167"/>
      <c r="H39" s="191">
        <f t="shared" si="8"/>
        <v>0</v>
      </c>
      <c r="I39" s="167"/>
      <c r="J39" s="191">
        <f t="shared" si="9"/>
        <v>0</v>
      </c>
      <c r="K39" s="192"/>
      <c r="L39" s="192"/>
      <c r="M39" s="196">
        <f t="shared" si="10"/>
        <v>0</v>
      </c>
      <c r="N39" s="192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67"/>
      <c r="G40" s="167"/>
      <c r="H40" s="191">
        <f t="shared" si="8"/>
        <v>0</v>
      </c>
      <c r="I40" s="167"/>
      <c r="J40" s="191">
        <f t="shared" si="9"/>
        <v>0</v>
      </c>
      <c r="K40" s="192"/>
      <c r="L40" s="192"/>
      <c r="M40" s="196">
        <f t="shared" si="10"/>
        <v>0</v>
      </c>
      <c r="N40" s="192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67"/>
      <c r="G41" s="167"/>
      <c r="H41" s="191">
        <f t="shared" si="8"/>
        <v>0</v>
      </c>
      <c r="I41" s="167"/>
      <c r="J41" s="191">
        <f t="shared" si="9"/>
        <v>0</v>
      </c>
      <c r="K41" s="192"/>
      <c r="L41" s="192"/>
      <c r="M41" s="196">
        <f t="shared" si="10"/>
        <v>0</v>
      </c>
      <c r="N41" s="192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67"/>
      <c r="G42" s="167"/>
      <c r="H42" s="191">
        <f t="shared" si="8"/>
        <v>0</v>
      </c>
      <c r="I42" s="167"/>
      <c r="J42" s="191">
        <f t="shared" si="9"/>
        <v>0</v>
      </c>
      <c r="K42" s="192"/>
      <c r="L42" s="192"/>
      <c r="M42" s="196">
        <f t="shared" si="10"/>
        <v>0</v>
      </c>
      <c r="N42" s="192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67"/>
      <c r="G43" s="167"/>
      <c r="H43" s="191">
        <f t="shared" si="8"/>
        <v>0</v>
      </c>
      <c r="I43" s="167"/>
      <c r="J43" s="191">
        <f t="shared" si="9"/>
        <v>0</v>
      </c>
      <c r="K43" s="192"/>
      <c r="L43" s="192"/>
      <c r="M43" s="196">
        <f t="shared" si="10"/>
        <v>0</v>
      </c>
      <c r="N43" s="192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67"/>
      <c r="G44" s="167"/>
      <c r="H44" s="191">
        <f t="shared" si="8"/>
        <v>0</v>
      </c>
      <c r="I44" s="167"/>
      <c r="J44" s="191">
        <f t="shared" si="9"/>
        <v>0</v>
      </c>
      <c r="K44" s="192"/>
      <c r="L44" s="192"/>
      <c r="M44" s="196">
        <f t="shared" si="10"/>
        <v>0</v>
      </c>
      <c r="N44" s="192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67"/>
      <c r="G45" s="167"/>
      <c r="H45" s="191">
        <f t="shared" si="8"/>
        <v>0</v>
      </c>
      <c r="I45" s="167"/>
      <c r="J45" s="191">
        <f t="shared" si="9"/>
        <v>0</v>
      </c>
      <c r="K45" s="192"/>
      <c r="L45" s="192"/>
      <c r="M45" s="196">
        <f t="shared" si="10"/>
        <v>0</v>
      </c>
      <c r="N45" s="192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67"/>
      <c r="G46" s="167"/>
      <c r="H46" s="191">
        <f t="shared" si="8"/>
        <v>0</v>
      </c>
      <c r="I46" s="167"/>
      <c r="J46" s="191">
        <f t="shared" si="9"/>
        <v>0</v>
      </c>
      <c r="K46" s="192"/>
      <c r="L46" s="192"/>
      <c r="M46" s="196">
        <f t="shared" si="10"/>
        <v>0</v>
      </c>
      <c r="N46" s="192"/>
    </row>
    <row r="47" spans="1:14">
      <c r="A47" s="16"/>
      <c r="B47" s="12"/>
      <c r="C47" s="12"/>
      <c r="D47" s="15" t="s">
        <v>7</v>
      </c>
      <c r="E47" s="66">
        <v>4</v>
      </c>
      <c r="F47" s="167"/>
      <c r="G47" s="167"/>
      <c r="H47" s="191">
        <f t="shared" si="8"/>
        <v>0</v>
      </c>
      <c r="I47" s="167"/>
      <c r="J47" s="191">
        <f t="shared" si="9"/>
        <v>0</v>
      </c>
      <c r="K47" s="192"/>
      <c r="L47" s="192"/>
      <c r="M47" s="196">
        <f t="shared" si="10"/>
        <v>0</v>
      </c>
      <c r="N47" s="192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67"/>
      <c r="G48" s="167"/>
      <c r="H48" s="191">
        <f t="shared" si="8"/>
        <v>0</v>
      </c>
      <c r="I48" s="167"/>
      <c r="J48" s="191">
        <f t="shared" si="9"/>
        <v>0</v>
      </c>
      <c r="K48" s="192"/>
      <c r="L48" s="192"/>
      <c r="M48" s="196">
        <f t="shared" si="10"/>
        <v>0</v>
      </c>
      <c r="N48" s="192"/>
    </row>
    <row r="49" spans="1:14">
      <c r="A49" s="16"/>
      <c r="B49" s="12"/>
      <c r="C49" s="12"/>
      <c r="D49" s="15" t="s">
        <v>3</v>
      </c>
      <c r="E49" s="66">
        <v>2</v>
      </c>
      <c r="F49" s="167"/>
      <c r="G49" s="167"/>
      <c r="H49" s="191">
        <f t="shared" si="8"/>
        <v>0</v>
      </c>
      <c r="I49" s="167"/>
      <c r="J49" s="191">
        <f t="shared" si="9"/>
        <v>0</v>
      </c>
      <c r="K49" s="192"/>
      <c r="L49" s="192"/>
      <c r="M49" s="196">
        <f t="shared" si="10"/>
        <v>0</v>
      </c>
      <c r="N49" s="192"/>
    </row>
    <row r="50" spans="1:14">
      <c r="A50" s="16"/>
      <c r="B50" s="14"/>
      <c r="C50" s="15"/>
      <c r="D50" s="14"/>
      <c r="E50" s="68">
        <v>1</v>
      </c>
      <c r="F50" s="199"/>
      <c r="G50" s="199"/>
      <c r="H50" s="200">
        <f t="shared" si="8"/>
        <v>0</v>
      </c>
      <c r="I50" s="199">
        <v>2</v>
      </c>
      <c r="J50" s="200">
        <f t="shared" si="9"/>
        <v>2</v>
      </c>
      <c r="K50" s="201"/>
      <c r="L50" s="201"/>
      <c r="M50" s="202">
        <f t="shared" si="10"/>
        <v>0</v>
      </c>
      <c r="N50" s="201"/>
    </row>
    <row r="51" spans="1:14" ht="12.75" customHeight="1">
      <c r="A51" s="61"/>
      <c r="B51" s="229" t="s">
        <v>20</v>
      </c>
      <c r="C51" s="229"/>
      <c r="D51" s="229"/>
      <c r="E51" s="229"/>
      <c r="F51" s="191">
        <f t="shared" ref="F51:N51" si="11">SUM(F38:F50)</f>
        <v>3</v>
      </c>
      <c r="G51" s="191">
        <f t="shared" si="11"/>
        <v>0</v>
      </c>
      <c r="H51" s="191">
        <f t="shared" si="11"/>
        <v>3</v>
      </c>
      <c r="I51" s="191">
        <f t="shared" si="11"/>
        <v>2</v>
      </c>
      <c r="J51" s="191">
        <f t="shared" si="11"/>
        <v>5</v>
      </c>
      <c r="K51" s="191">
        <f t="shared" si="11"/>
        <v>0</v>
      </c>
      <c r="L51" s="191">
        <f t="shared" si="11"/>
        <v>1</v>
      </c>
      <c r="M51" s="191">
        <f t="shared" si="11"/>
        <v>1</v>
      </c>
      <c r="N51" s="191">
        <f t="shared" si="11"/>
        <v>1</v>
      </c>
    </row>
    <row r="52" spans="1:14">
      <c r="A52" s="61"/>
      <c r="B52" s="226" t="s">
        <v>37</v>
      </c>
      <c r="C52" s="227"/>
      <c r="D52" s="227"/>
      <c r="E52" s="228"/>
      <c r="F52" s="167"/>
      <c r="G52" s="167"/>
      <c r="H52" s="167"/>
      <c r="I52" s="167"/>
      <c r="J52" s="167"/>
      <c r="K52" s="167"/>
      <c r="L52" s="167"/>
      <c r="M52" s="167"/>
      <c r="N52" s="167"/>
    </row>
    <row r="53" spans="1:14" ht="12.75" customHeight="1">
      <c r="A53" s="61"/>
      <c r="B53" s="225" t="s">
        <v>40</v>
      </c>
      <c r="C53" s="225"/>
      <c r="D53" s="225"/>
      <c r="E53" s="225"/>
      <c r="F53" s="203">
        <f t="shared" ref="F53:N53" si="12">+F23+F37+F51+F52</f>
        <v>1266</v>
      </c>
      <c r="G53" s="203">
        <f t="shared" si="12"/>
        <v>64</v>
      </c>
      <c r="H53" s="203">
        <f t="shared" si="12"/>
        <v>1330</v>
      </c>
      <c r="I53" s="203">
        <f t="shared" si="12"/>
        <v>14</v>
      </c>
      <c r="J53" s="203">
        <f t="shared" si="12"/>
        <v>1344</v>
      </c>
      <c r="K53" s="203">
        <f t="shared" si="12"/>
        <v>160</v>
      </c>
      <c r="L53" s="203">
        <f t="shared" si="12"/>
        <v>17</v>
      </c>
      <c r="M53" s="203">
        <f t="shared" si="12"/>
        <v>177</v>
      </c>
      <c r="N53" s="203">
        <f t="shared" si="12"/>
        <v>22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K8:K9"/>
    <mergeCell ref="L8:L9"/>
    <mergeCell ref="M8:M9"/>
    <mergeCell ref="N8:N9"/>
    <mergeCell ref="B52:E52"/>
    <mergeCell ref="B53:E53"/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Q39" sqref="Q3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74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/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93</v>
      </c>
      <c r="G10" s="177">
        <v>0</v>
      </c>
      <c r="H10" s="171">
        <f>F10+G10</f>
        <v>93</v>
      </c>
      <c r="I10" s="177">
        <v>0</v>
      </c>
      <c r="J10" s="171">
        <f>H10+I10</f>
        <v>93</v>
      </c>
      <c r="K10" s="181">
        <v>20</v>
      </c>
      <c r="L10" s="181">
        <v>3</v>
      </c>
      <c r="M10" s="172">
        <f>K10+L10</f>
        <v>23</v>
      </c>
      <c r="N10" s="181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15</v>
      </c>
      <c r="G11" s="177">
        <v>0</v>
      </c>
      <c r="H11" s="171">
        <f t="shared" ref="H11:H22" si="0">F11+G11</f>
        <v>15</v>
      </c>
      <c r="I11" s="177">
        <v>0</v>
      </c>
      <c r="J11" s="171">
        <f t="shared" ref="J11:J50" si="1">H11+I11</f>
        <v>15</v>
      </c>
      <c r="K11" s="181">
        <v>0</v>
      </c>
      <c r="L11" s="181">
        <v>0</v>
      </c>
      <c r="M11" s="17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7</v>
      </c>
      <c r="G12" s="177">
        <v>0</v>
      </c>
      <c r="H12" s="171">
        <f t="shared" si="0"/>
        <v>7</v>
      </c>
      <c r="I12" s="177">
        <v>0</v>
      </c>
      <c r="J12" s="171">
        <f t="shared" si="1"/>
        <v>7</v>
      </c>
      <c r="K12" s="181">
        <v>1</v>
      </c>
      <c r="L12" s="181">
        <v>0</v>
      </c>
      <c r="M12" s="172">
        <f t="shared" si="2"/>
        <v>1</v>
      </c>
      <c r="N12" s="18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3</v>
      </c>
      <c r="G13" s="177">
        <v>0</v>
      </c>
      <c r="H13" s="171">
        <f t="shared" si="0"/>
        <v>3</v>
      </c>
      <c r="I13" s="177">
        <v>0</v>
      </c>
      <c r="J13" s="171">
        <f t="shared" si="1"/>
        <v>3</v>
      </c>
      <c r="K13" s="181">
        <v>0</v>
      </c>
      <c r="L13" s="181">
        <v>0</v>
      </c>
      <c r="M13" s="172">
        <f t="shared" si="2"/>
        <v>0</v>
      </c>
      <c r="N13" s="181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5</v>
      </c>
      <c r="G14" s="177">
        <v>0</v>
      </c>
      <c r="H14" s="171">
        <f t="shared" si="0"/>
        <v>5</v>
      </c>
      <c r="I14" s="177">
        <v>0</v>
      </c>
      <c r="J14" s="171">
        <f t="shared" si="1"/>
        <v>5</v>
      </c>
      <c r="K14" s="181">
        <v>0</v>
      </c>
      <c r="L14" s="181">
        <v>0</v>
      </c>
      <c r="M14" s="172">
        <f t="shared" si="2"/>
        <v>0</v>
      </c>
      <c r="N14" s="18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18</v>
      </c>
      <c r="G15" s="177">
        <v>0</v>
      </c>
      <c r="H15" s="171">
        <f t="shared" si="0"/>
        <v>18</v>
      </c>
      <c r="I15" s="177">
        <v>0</v>
      </c>
      <c r="J15" s="171">
        <f t="shared" si="1"/>
        <v>18</v>
      </c>
      <c r="K15" s="181">
        <v>0</v>
      </c>
      <c r="L15" s="181">
        <v>0</v>
      </c>
      <c r="M15" s="172">
        <f t="shared" si="2"/>
        <v>0</v>
      </c>
      <c r="N15" s="18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5</v>
      </c>
      <c r="G16" s="177">
        <v>0</v>
      </c>
      <c r="H16" s="171">
        <f t="shared" si="0"/>
        <v>5</v>
      </c>
      <c r="I16" s="177">
        <v>0</v>
      </c>
      <c r="J16" s="171">
        <f t="shared" si="1"/>
        <v>5</v>
      </c>
      <c r="K16" s="181">
        <v>0</v>
      </c>
      <c r="L16" s="181">
        <v>0</v>
      </c>
      <c r="M16" s="172">
        <f t="shared" si="2"/>
        <v>0</v>
      </c>
      <c r="N16" s="18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19</v>
      </c>
      <c r="G17" s="177">
        <v>0</v>
      </c>
      <c r="H17" s="171">
        <f t="shared" si="0"/>
        <v>19</v>
      </c>
      <c r="I17" s="177">
        <v>0</v>
      </c>
      <c r="J17" s="171">
        <f t="shared" si="1"/>
        <v>19</v>
      </c>
      <c r="K17" s="181">
        <v>0</v>
      </c>
      <c r="L17" s="181">
        <v>0</v>
      </c>
      <c r="M17" s="172">
        <f t="shared" si="2"/>
        <v>0</v>
      </c>
      <c r="N17" s="18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10</v>
      </c>
      <c r="G18" s="177">
        <v>0</v>
      </c>
      <c r="H18" s="171">
        <f t="shared" si="0"/>
        <v>10</v>
      </c>
      <c r="I18" s="177">
        <v>0</v>
      </c>
      <c r="J18" s="171">
        <f t="shared" si="1"/>
        <v>10</v>
      </c>
      <c r="K18" s="181">
        <v>0</v>
      </c>
      <c r="L18" s="181">
        <v>0</v>
      </c>
      <c r="M18" s="172">
        <f t="shared" si="2"/>
        <v>0</v>
      </c>
      <c r="N18" s="18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7">
        <v>5</v>
      </c>
      <c r="G19" s="177">
        <v>0</v>
      </c>
      <c r="H19" s="171">
        <f t="shared" si="0"/>
        <v>5</v>
      </c>
      <c r="I19" s="177">
        <v>0</v>
      </c>
      <c r="J19" s="171">
        <f t="shared" si="1"/>
        <v>5</v>
      </c>
      <c r="K19" s="181">
        <v>0</v>
      </c>
      <c r="L19" s="181">
        <v>0</v>
      </c>
      <c r="M19" s="172">
        <f t="shared" si="2"/>
        <v>0</v>
      </c>
      <c r="N19" s="18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7">
        <v>0</v>
      </c>
      <c r="G20" s="177">
        <v>4</v>
      </c>
      <c r="H20" s="171">
        <f t="shared" si="0"/>
        <v>4</v>
      </c>
      <c r="I20" s="177">
        <v>0</v>
      </c>
      <c r="J20" s="171">
        <f t="shared" si="1"/>
        <v>4</v>
      </c>
      <c r="K20" s="181">
        <v>0</v>
      </c>
      <c r="L20" s="181">
        <v>0</v>
      </c>
      <c r="M20" s="172">
        <f t="shared" si="2"/>
        <v>0</v>
      </c>
      <c r="N20" s="181">
        <v>0</v>
      </c>
    </row>
    <row r="21" spans="1:14">
      <c r="A21" s="16"/>
      <c r="B21" s="12"/>
      <c r="C21" s="17"/>
      <c r="D21" s="9"/>
      <c r="E21" s="69">
        <v>2</v>
      </c>
      <c r="F21" s="177">
        <v>0</v>
      </c>
      <c r="G21" s="177">
        <v>4</v>
      </c>
      <c r="H21" s="171">
        <f t="shared" si="0"/>
        <v>4</v>
      </c>
      <c r="I21" s="177">
        <v>0</v>
      </c>
      <c r="J21" s="171">
        <f t="shared" si="1"/>
        <v>4</v>
      </c>
      <c r="K21" s="181">
        <v>0</v>
      </c>
      <c r="L21" s="181">
        <v>0</v>
      </c>
      <c r="M21" s="172">
        <f t="shared" si="2"/>
        <v>0</v>
      </c>
      <c r="N21" s="181">
        <v>0</v>
      </c>
    </row>
    <row r="22" spans="1:14">
      <c r="A22" s="16"/>
      <c r="B22" s="14"/>
      <c r="C22" s="18"/>
      <c r="D22" s="9"/>
      <c r="E22" s="68">
        <v>1</v>
      </c>
      <c r="F22" s="177">
        <v>0</v>
      </c>
      <c r="G22" s="177">
        <v>2</v>
      </c>
      <c r="H22" s="171">
        <f t="shared" si="0"/>
        <v>2</v>
      </c>
      <c r="I22" s="177">
        <v>5</v>
      </c>
      <c r="J22" s="171">
        <f t="shared" si="1"/>
        <v>7</v>
      </c>
      <c r="K22" s="181">
        <v>0</v>
      </c>
      <c r="L22" s="181">
        <v>0</v>
      </c>
      <c r="M22" s="172">
        <f t="shared" si="2"/>
        <v>0</v>
      </c>
      <c r="N22" s="181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180</v>
      </c>
      <c r="G23" s="171">
        <f t="shared" si="3"/>
        <v>10</v>
      </c>
      <c r="H23" s="140">
        <f t="shared" si="3"/>
        <v>190</v>
      </c>
      <c r="I23" s="171">
        <f t="shared" si="3"/>
        <v>5</v>
      </c>
      <c r="J23" s="140">
        <f t="shared" si="3"/>
        <v>195</v>
      </c>
      <c r="K23" s="173">
        <f t="shared" si="3"/>
        <v>21</v>
      </c>
      <c r="L23" s="173">
        <f t="shared" si="3"/>
        <v>3</v>
      </c>
      <c r="M23" s="171">
        <f t="shared" si="3"/>
        <v>24</v>
      </c>
      <c r="N23" s="171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77">
        <v>215</v>
      </c>
      <c r="G24" s="177">
        <v>0</v>
      </c>
      <c r="H24" s="171">
        <f>F24+G24</f>
        <v>215</v>
      </c>
      <c r="I24" s="177">
        <v>0</v>
      </c>
      <c r="J24" s="171">
        <f t="shared" si="1"/>
        <v>215</v>
      </c>
      <c r="K24" s="181">
        <v>29</v>
      </c>
      <c r="L24" s="181">
        <v>11</v>
      </c>
      <c r="M24" s="174">
        <f>K24+L24</f>
        <v>40</v>
      </c>
      <c r="N24" s="181">
        <v>18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27</v>
      </c>
      <c r="G25" s="177">
        <v>0</v>
      </c>
      <c r="H25" s="171">
        <f t="shared" ref="H25:H50" si="4">F25+G25</f>
        <v>27</v>
      </c>
      <c r="I25" s="177">
        <v>0</v>
      </c>
      <c r="J25" s="171">
        <f t="shared" si="1"/>
        <v>27</v>
      </c>
      <c r="K25" s="181">
        <v>0</v>
      </c>
      <c r="L25" s="181">
        <v>0</v>
      </c>
      <c r="M25" s="174">
        <f t="shared" ref="M25:M36" si="5">K25+L25</f>
        <v>0</v>
      </c>
      <c r="N25" s="18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7">
        <v>9</v>
      </c>
      <c r="G26" s="177">
        <v>0</v>
      </c>
      <c r="H26" s="171">
        <f t="shared" si="4"/>
        <v>9</v>
      </c>
      <c r="I26" s="177">
        <v>0</v>
      </c>
      <c r="J26" s="171">
        <f t="shared" si="1"/>
        <v>9</v>
      </c>
      <c r="K26" s="181">
        <v>1</v>
      </c>
      <c r="L26" s="181">
        <v>0</v>
      </c>
      <c r="M26" s="174">
        <f t="shared" si="5"/>
        <v>1</v>
      </c>
      <c r="N26" s="18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5</v>
      </c>
      <c r="G27" s="177">
        <v>0</v>
      </c>
      <c r="H27" s="171">
        <f t="shared" si="4"/>
        <v>5</v>
      </c>
      <c r="I27" s="177">
        <v>0</v>
      </c>
      <c r="J27" s="171">
        <f t="shared" si="1"/>
        <v>5</v>
      </c>
      <c r="K27" s="181">
        <v>0</v>
      </c>
      <c r="L27" s="181">
        <v>0</v>
      </c>
      <c r="M27" s="174">
        <f t="shared" si="5"/>
        <v>0</v>
      </c>
      <c r="N27" s="18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6</v>
      </c>
      <c r="G28" s="177">
        <v>0</v>
      </c>
      <c r="H28" s="171">
        <f t="shared" si="4"/>
        <v>6</v>
      </c>
      <c r="I28" s="177">
        <v>0</v>
      </c>
      <c r="J28" s="171">
        <f t="shared" si="1"/>
        <v>6</v>
      </c>
      <c r="K28" s="181">
        <v>0</v>
      </c>
      <c r="L28" s="181">
        <v>0</v>
      </c>
      <c r="M28" s="174">
        <f t="shared" si="5"/>
        <v>0</v>
      </c>
      <c r="N28" s="18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10</v>
      </c>
      <c r="G29" s="177">
        <v>0</v>
      </c>
      <c r="H29" s="171">
        <f t="shared" si="4"/>
        <v>10</v>
      </c>
      <c r="I29" s="177">
        <v>0</v>
      </c>
      <c r="J29" s="171">
        <f t="shared" si="1"/>
        <v>10</v>
      </c>
      <c r="K29" s="181">
        <v>0</v>
      </c>
      <c r="L29" s="181">
        <v>0</v>
      </c>
      <c r="M29" s="174">
        <f t="shared" si="5"/>
        <v>0</v>
      </c>
      <c r="N29" s="18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7</v>
      </c>
      <c r="G30" s="177">
        <v>0</v>
      </c>
      <c r="H30" s="171">
        <f t="shared" si="4"/>
        <v>7</v>
      </c>
      <c r="I30" s="177">
        <v>0</v>
      </c>
      <c r="J30" s="171">
        <f t="shared" si="1"/>
        <v>7</v>
      </c>
      <c r="K30" s="181">
        <v>0</v>
      </c>
      <c r="L30" s="181">
        <v>0</v>
      </c>
      <c r="M30" s="174">
        <f t="shared" si="5"/>
        <v>0</v>
      </c>
      <c r="N30" s="18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18</v>
      </c>
      <c r="G31" s="177">
        <v>0</v>
      </c>
      <c r="H31" s="171">
        <f t="shared" si="4"/>
        <v>18</v>
      </c>
      <c r="I31" s="177">
        <v>0</v>
      </c>
      <c r="J31" s="171">
        <f t="shared" si="1"/>
        <v>18</v>
      </c>
      <c r="K31" s="181">
        <v>0</v>
      </c>
      <c r="L31" s="181">
        <v>1</v>
      </c>
      <c r="M31" s="174">
        <f t="shared" si="5"/>
        <v>1</v>
      </c>
      <c r="N31" s="181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177">
        <v>11</v>
      </c>
      <c r="G32" s="177">
        <v>0</v>
      </c>
      <c r="H32" s="171">
        <f t="shared" si="4"/>
        <v>11</v>
      </c>
      <c r="I32" s="177">
        <v>0</v>
      </c>
      <c r="J32" s="171">
        <f t="shared" si="1"/>
        <v>11</v>
      </c>
      <c r="K32" s="181">
        <v>0</v>
      </c>
      <c r="L32" s="181">
        <v>0</v>
      </c>
      <c r="M32" s="174">
        <f t="shared" si="5"/>
        <v>0</v>
      </c>
      <c r="N32" s="181">
        <v>0</v>
      </c>
    </row>
    <row r="33" spans="1:14">
      <c r="A33" s="16"/>
      <c r="B33" s="12"/>
      <c r="C33" s="12"/>
      <c r="D33" s="15"/>
      <c r="E33" s="69">
        <v>4</v>
      </c>
      <c r="F33" s="177">
        <v>11</v>
      </c>
      <c r="G33" s="177">
        <v>0</v>
      </c>
      <c r="H33" s="171">
        <f t="shared" si="4"/>
        <v>11</v>
      </c>
      <c r="I33" s="177">
        <v>0</v>
      </c>
      <c r="J33" s="171">
        <f t="shared" si="1"/>
        <v>11</v>
      </c>
      <c r="K33" s="181">
        <v>0</v>
      </c>
      <c r="L33" s="181">
        <v>0</v>
      </c>
      <c r="M33" s="174">
        <f t="shared" si="5"/>
        <v>0</v>
      </c>
      <c r="N33" s="18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7">
        <v>0</v>
      </c>
      <c r="G34" s="177">
        <v>4</v>
      </c>
      <c r="H34" s="171">
        <f t="shared" si="4"/>
        <v>4</v>
      </c>
      <c r="I34" s="177">
        <v>0</v>
      </c>
      <c r="J34" s="171">
        <f t="shared" si="1"/>
        <v>4</v>
      </c>
      <c r="K34" s="181">
        <v>0</v>
      </c>
      <c r="L34" s="181">
        <v>0</v>
      </c>
      <c r="M34" s="174">
        <f t="shared" si="5"/>
        <v>0</v>
      </c>
      <c r="N34" s="181">
        <v>0</v>
      </c>
    </row>
    <row r="35" spans="1:14">
      <c r="A35" s="16"/>
      <c r="B35" s="12"/>
      <c r="C35" s="12"/>
      <c r="D35" s="15"/>
      <c r="E35" s="69">
        <v>2</v>
      </c>
      <c r="F35" s="177">
        <v>0</v>
      </c>
      <c r="G35" s="177">
        <v>1</v>
      </c>
      <c r="H35" s="171">
        <f t="shared" si="4"/>
        <v>1</v>
      </c>
      <c r="I35" s="177">
        <v>0</v>
      </c>
      <c r="J35" s="171">
        <f t="shared" si="1"/>
        <v>1</v>
      </c>
      <c r="K35" s="181">
        <v>0</v>
      </c>
      <c r="L35" s="181">
        <v>1</v>
      </c>
      <c r="M35" s="174">
        <f t="shared" si="5"/>
        <v>1</v>
      </c>
      <c r="N35" s="181">
        <v>2</v>
      </c>
    </row>
    <row r="36" spans="1:14">
      <c r="A36" s="16"/>
      <c r="B36" s="14"/>
      <c r="C36" s="14"/>
      <c r="D36" s="15"/>
      <c r="E36" s="68">
        <v>1</v>
      </c>
      <c r="F36" s="177">
        <v>0</v>
      </c>
      <c r="G36" s="177">
        <v>4</v>
      </c>
      <c r="H36" s="171">
        <f t="shared" si="4"/>
        <v>4</v>
      </c>
      <c r="I36" s="177">
        <v>7</v>
      </c>
      <c r="J36" s="171">
        <f t="shared" si="1"/>
        <v>11</v>
      </c>
      <c r="K36" s="181">
        <v>0</v>
      </c>
      <c r="L36" s="181">
        <v>0</v>
      </c>
      <c r="M36" s="174">
        <f t="shared" si="5"/>
        <v>0</v>
      </c>
      <c r="N36" s="181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319</v>
      </c>
      <c r="G37" s="171">
        <f t="shared" si="6"/>
        <v>9</v>
      </c>
      <c r="H37" s="144">
        <f t="shared" si="6"/>
        <v>328</v>
      </c>
      <c r="I37" s="145">
        <f t="shared" si="6"/>
        <v>7</v>
      </c>
      <c r="J37" s="140">
        <f t="shared" si="6"/>
        <v>335</v>
      </c>
      <c r="K37" s="173">
        <f t="shared" si="6"/>
        <v>30</v>
      </c>
      <c r="L37" s="171">
        <f t="shared" si="6"/>
        <v>13</v>
      </c>
      <c r="M37" s="140">
        <f t="shared" si="6"/>
        <v>43</v>
      </c>
      <c r="N37" s="173">
        <f t="shared" si="6"/>
        <v>21</v>
      </c>
    </row>
    <row r="38" spans="1:14">
      <c r="A38" s="16"/>
      <c r="B38" s="68"/>
      <c r="C38" s="68"/>
      <c r="D38" s="19"/>
      <c r="E38" s="66">
        <v>13</v>
      </c>
      <c r="F38" s="177">
        <v>2</v>
      </c>
      <c r="G38" s="177">
        <v>0</v>
      </c>
      <c r="H38" s="171">
        <f t="shared" si="4"/>
        <v>2</v>
      </c>
      <c r="I38" s="177">
        <v>0</v>
      </c>
      <c r="J38" s="171">
        <f t="shared" si="1"/>
        <v>2</v>
      </c>
      <c r="K38" s="181">
        <v>0</v>
      </c>
      <c r="L38" s="181">
        <v>1</v>
      </c>
      <c r="M38" s="174">
        <f>K38+L38</f>
        <v>1</v>
      </c>
      <c r="N38" s="181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>
        <v>0</v>
      </c>
      <c r="G39" s="177">
        <v>0</v>
      </c>
      <c r="H39" s="171">
        <f t="shared" si="4"/>
        <v>0</v>
      </c>
      <c r="I39" s="177">
        <v>0</v>
      </c>
      <c r="J39" s="171">
        <f t="shared" si="1"/>
        <v>0</v>
      </c>
      <c r="K39" s="181">
        <v>0</v>
      </c>
      <c r="L39" s="181">
        <v>0</v>
      </c>
      <c r="M39" s="174">
        <f t="shared" ref="M39:M50" si="7">K39+L39</f>
        <v>0</v>
      </c>
      <c r="N39" s="18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>
        <v>0</v>
      </c>
      <c r="G40" s="177">
        <v>0</v>
      </c>
      <c r="H40" s="171">
        <f t="shared" si="4"/>
        <v>0</v>
      </c>
      <c r="I40" s="177">
        <v>0</v>
      </c>
      <c r="J40" s="171">
        <f t="shared" si="1"/>
        <v>0</v>
      </c>
      <c r="K40" s="181">
        <v>0</v>
      </c>
      <c r="L40" s="181">
        <v>0</v>
      </c>
      <c r="M40" s="174">
        <f t="shared" si="7"/>
        <v>0</v>
      </c>
      <c r="N40" s="18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>
        <v>0</v>
      </c>
      <c r="G41" s="177">
        <v>0</v>
      </c>
      <c r="H41" s="171">
        <f t="shared" si="4"/>
        <v>0</v>
      </c>
      <c r="I41" s="177">
        <v>0</v>
      </c>
      <c r="J41" s="171">
        <f t="shared" si="1"/>
        <v>0</v>
      </c>
      <c r="K41" s="181">
        <v>0</v>
      </c>
      <c r="L41" s="181">
        <v>0</v>
      </c>
      <c r="M41" s="174">
        <f t="shared" si="7"/>
        <v>0</v>
      </c>
      <c r="N41" s="18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>
        <v>0</v>
      </c>
      <c r="G42" s="177">
        <v>0</v>
      </c>
      <c r="H42" s="171">
        <f t="shared" si="4"/>
        <v>0</v>
      </c>
      <c r="I42" s="177">
        <v>0</v>
      </c>
      <c r="J42" s="171">
        <f t="shared" si="1"/>
        <v>0</v>
      </c>
      <c r="K42" s="181">
        <v>0</v>
      </c>
      <c r="L42" s="181">
        <v>0</v>
      </c>
      <c r="M42" s="174">
        <f t="shared" si="7"/>
        <v>0</v>
      </c>
      <c r="N42" s="18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>
        <v>0</v>
      </c>
      <c r="G43" s="177">
        <v>0</v>
      </c>
      <c r="H43" s="171">
        <f t="shared" si="4"/>
        <v>0</v>
      </c>
      <c r="I43" s="177">
        <v>0</v>
      </c>
      <c r="J43" s="171">
        <f t="shared" si="1"/>
        <v>0</v>
      </c>
      <c r="K43" s="181">
        <v>0</v>
      </c>
      <c r="L43" s="181">
        <v>0</v>
      </c>
      <c r="M43" s="174">
        <f t="shared" si="7"/>
        <v>0</v>
      </c>
      <c r="N43" s="18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>
        <v>0</v>
      </c>
      <c r="G44" s="177">
        <v>0</v>
      </c>
      <c r="H44" s="171">
        <f t="shared" si="4"/>
        <v>0</v>
      </c>
      <c r="I44" s="177">
        <v>0</v>
      </c>
      <c r="J44" s="171">
        <f t="shared" si="1"/>
        <v>0</v>
      </c>
      <c r="K44" s="181">
        <v>0</v>
      </c>
      <c r="L44" s="181">
        <v>0</v>
      </c>
      <c r="M44" s="174">
        <f t="shared" si="7"/>
        <v>0</v>
      </c>
      <c r="N44" s="18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>
        <v>0</v>
      </c>
      <c r="G45" s="177">
        <v>0</v>
      </c>
      <c r="H45" s="171">
        <f t="shared" si="4"/>
        <v>0</v>
      </c>
      <c r="I45" s="177">
        <v>0</v>
      </c>
      <c r="J45" s="171">
        <f t="shared" si="1"/>
        <v>0</v>
      </c>
      <c r="K45" s="181">
        <v>0</v>
      </c>
      <c r="L45" s="181">
        <v>0</v>
      </c>
      <c r="M45" s="174">
        <f t="shared" si="7"/>
        <v>0</v>
      </c>
      <c r="N45" s="18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>
        <v>0</v>
      </c>
      <c r="G46" s="177">
        <v>0</v>
      </c>
      <c r="H46" s="171">
        <f t="shared" si="4"/>
        <v>0</v>
      </c>
      <c r="I46" s="177">
        <v>0</v>
      </c>
      <c r="J46" s="171">
        <f t="shared" si="1"/>
        <v>0</v>
      </c>
      <c r="K46" s="181">
        <v>0</v>
      </c>
      <c r="L46" s="181">
        <v>0</v>
      </c>
      <c r="M46" s="174">
        <f t="shared" si="7"/>
        <v>0</v>
      </c>
      <c r="N46" s="18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7">
        <v>0</v>
      </c>
      <c r="G47" s="177">
        <v>0</v>
      </c>
      <c r="H47" s="171">
        <f t="shared" si="4"/>
        <v>0</v>
      </c>
      <c r="I47" s="177">
        <v>0</v>
      </c>
      <c r="J47" s="171">
        <f t="shared" si="1"/>
        <v>0</v>
      </c>
      <c r="K47" s="181">
        <v>0</v>
      </c>
      <c r="L47" s="181">
        <v>0</v>
      </c>
      <c r="M47" s="174">
        <f t="shared" si="7"/>
        <v>0</v>
      </c>
      <c r="N47" s="18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>
        <v>0</v>
      </c>
      <c r="G48" s="177">
        <v>0</v>
      </c>
      <c r="H48" s="171">
        <f t="shared" si="4"/>
        <v>0</v>
      </c>
      <c r="I48" s="177">
        <v>0</v>
      </c>
      <c r="J48" s="171">
        <f t="shared" si="1"/>
        <v>0</v>
      </c>
      <c r="K48" s="181">
        <v>0</v>
      </c>
      <c r="L48" s="181">
        <v>0</v>
      </c>
      <c r="M48" s="174">
        <f t="shared" si="7"/>
        <v>0</v>
      </c>
      <c r="N48" s="18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7">
        <v>0</v>
      </c>
      <c r="G49" s="177">
        <v>0</v>
      </c>
      <c r="H49" s="171">
        <f t="shared" si="4"/>
        <v>0</v>
      </c>
      <c r="I49" s="177">
        <v>0</v>
      </c>
      <c r="J49" s="171">
        <f t="shared" si="1"/>
        <v>0</v>
      </c>
      <c r="K49" s="181">
        <v>0</v>
      </c>
      <c r="L49" s="181">
        <v>0</v>
      </c>
      <c r="M49" s="174">
        <f t="shared" si="7"/>
        <v>0</v>
      </c>
      <c r="N49" s="181">
        <v>0</v>
      </c>
    </row>
    <row r="50" spans="1:14">
      <c r="A50" s="16"/>
      <c r="B50" s="14"/>
      <c r="C50" s="15"/>
      <c r="D50" s="14"/>
      <c r="E50" s="68">
        <v>1</v>
      </c>
      <c r="F50" s="185">
        <v>0</v>
      </c>
      <c r="G50" s="185">
        <v>0</v>
      </c>
      <c r="H50" s="175">
        <f t="shared" si="4"/>
        <v>0</v>
      </c>
      <c r="I50" s="185">
        <v>1</v>
      </c>
      <c r="J50" s="175">
        <f t="shared" si="1"/>
        <v>1</v>
      </c>
      <c r="K50" s="188">
        <v>0</v>
      </c>
      <c r="L50" s="188">
        <v>0</v>
      </c>
      <c r="M50" s="176">
        <f t="shared" si="7"/>
        <v>0</v>
      </c>
      <c r="N50" s="188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2</v>
      </c>
      <c r="G51" s="171">
        <f t="shared" si="8"/>
        <v>0</v>
      </c>
      <c r="H51" s="171">
        <f t="shared" si="8"/>
        <v>2</v>
      </c>
      <c r="I51" s="171">
        <f t="shared" si="8"/>
        <v>1</v>
      </c>
      <c r="J51" s="171">
        <f t="shared" si="8"/>
        <v>3</v>
      </c>
      <c r="K51" s="171">
        <f t="shared" si="8"/>
        <v>0</v>
      </c>
      <c r="L51" s="171">
        <f t="shared" si="8"/>
        <v>1</v>
      </c>
      <c r="M51" s="171">
        <f t="shared" si="8"/>
        <v>1</v>
      </c>
      <c r="N51" s="171">
        <f t="shared" si="8"/>
        <v>3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78">
        <f t="shared" ref="F53:N53" si="9">+F23+F37+F51+F52</f>
        <v>501</v>
      </c>
      <c r="G53" s="178">
        <f t="shared" si="9"/>
        <v>19</v>
      </c>
      <c r="H53" s="178">
        <f t="shared" si="9"/>
        <v>520</v>
      </c>
      <c r="I53" s="178">
        <f t="shared" si="9"/>
        <v>13</v>
      </c>
      <c r="J53" s="178">
        <f t="shared" si="9"/>
        <v>533</v>
      </c>
      <c r="K53" s="178">
        <f t="shared" si="9"/>
        <v>51</v>
      </c>
      <c r="L53" s="178">
        <f t="shared" si="9"/>
        <v>17</v>
      </c>
      <c r="M53" s="178">
        <f t="shared" si="9"/>
        <v>68</v>
      </c>
      <c r="N53" s="178">
        <f t="shared" si="9"/>
        <v>27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2" workbookViewId="0">
      <selection activeCell="Q49" sqref="Q4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75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76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88</v>
      </c>
      <c r="G10" s="70">
        <v>0</v>
      </c>
      <c r="H10" s="71">
        <f>F10+G10</f>
        <v>88</v>
      </c>
      <c r="I10" s="70">
        <v>0</v>
      </c>
      <c r="J10" s="71">
        <f>H10+I10</f>
        <v>88</v>
      </c>
      <c r="K10" s="72">
        <v>26</v>
      </c>
      <c r="L10" s="72">
        <v>3</v>
      </c>
      <c r="M10" s="73">
        <f>K10+L10</f>
        <v>29</v>
      </c>
      <c r="N10" s="72">
        <v>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7</v>
      </c>
      <c r="G11" s="70">
        <v>0</v>
      </c>
      <c r="H11" s="71">
        <f t="shared" ref="H11:H22" si="0">F11+G11</f>
        <v>7</v>
      </c>
      <c r="I11" s="70">
        <v>0</v>
      </c>
      <c r="J11" s="71">
        <f t="shared" ref="J11:J50" si="1">H11+I11</f>
        <v>7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</v>
      </c>
      <c r="G12" s="70">
        <v>0</v>
      </c>
      <c r="H12" s="71">
        <f t="shared" si="0"/>
        <v>1</v>
      </c>
      <c r="I12" s="70">
        <v>0</v>
      </c>
      <c r="J12" s="71">
        <f t="shared" si="1"/>
        <v>1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2</v>
      </c>
      <c r="G13" s="70">
        <v>0</v>
      </c>
      <c r="H13" s="71">
        <f t="shared" si="0"/>
        <v>2</v>
      </c>
      <c r="I13" s="70">
        <v>0</v>
      </c>
      <c r="J13" s="71">
        <f t="shared" si="1"/>
        <v>2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</v>
      </c>
      <c r="G14" s="70">
        <v>0</v>
      </c>
      <c r="H14" s="71">
        <f t="shared" si="0"/>
        <v>1</v>
      </c>
      <c r="I14" s="70">
        <v>0</v>
      </c>
      <c r="J14" s="71">
        <f t="shared" si="1"/>
        <v>1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6</v>
      </c>
      <c r="G15" s="70">
        <v>0</v>
      </c>
      <c r="H15" s="71">
        <f t="shared" si="0"/>
        <v>6</v>
      </c>
      <c r="I15" s="70">
        <v>0</v>
      </c>
      <c r="J15" s="71">
        <f t="shared" si="1"/>
        <v>6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1</v>
      </c>
      <c r="G16" s="70">
        <v>0</v>
      </c>
      <c r="H16" s="71">
        <f t="shared" si="0"/>
        <v>1</v>
      </c>
      <c r="I16" s="70">
        <v>0</v>
      </c>
      <c r="J16" s="71">
        <f t="shared" si="1"/>
        <v>1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11</v>
      </c>
      <c r="G17" s="70">
        <v>0</v>
      </c>
      <c r="H17" s="71">
        <f t="shared" si="0"/>
        <v>11</v>
      </c>
      <c r="I17" s="70">
        <v>0</v>
      </c>
      <c r="J17" s="71">
        <f t="shared" si="1"/>
        <v>11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8</v>
      </c>
      <c r="G18" s="70">
        <v>0</v>
      </c>
      <c r="H18" s="71">
        <f t="shared" si="0"/>
        <v>8</v>
      </c>
      <c r="I18" s="70">
        <v>0</v>
      </c>
      <c r="J18" s="71">
        <f t="shared" si="1"/>
        <v>8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9</v>
      </c>
      <c r="G19" s="70">
        <v>0</v>
      </c>
      <c r="H19" s="71">
        <f t="shared" si="0"/>
        <v>9</v>
      </c>
      <c r="I19" s="70">
        <v>0</v>
      </c>
      <c r="J19" s="71">
        <f t="shared" si="1"/>
        <v>9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2</v>
      </c>
      <c r="H20" s="71">
        <f t="shared" si="0"/>
        <v>2</v>
      </c>
      <c r="I20" s="70">
        <v>0</v>
      </c>
      <c r="J20" s="71">
        <f t="shared" si="1"/>
        <v>2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0</v>
      </c>
      <c r="H21" s="71">
        <f t="shared" si="0"/>
        <v>0</v>
      </c>
      <c r="I21" s="70">
        <v>0</v>
      </c>
      <c r="J21" s="71">
        <f t="shared" si="1"/>
        <v>0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</v>
      </c>
      <c r="H22" s="71">
        <f t="shared" si="0"/>
        <v>2</v>
      </c>
      <c r="I22" s="70">
        <v>4</v>
      </c>
      <c r="J22" s="71">
        <f t="shared" si="1"/>
        <v>6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134</v>
      </c>
      <c r="G23" s="71">
        <f t="shared" si="3"/>
        <v>4</v>
      </c>
      <c r="H23" s="64">
        <f t="shared" si="3"/>
        <v>138</v>
      </c>
      <c r="I23" s="71">
        <f t="shared" si="3"/>
        <v>4</v>
      </c>
      <c r="J23" s="64">
        <f t="shared" si="3"/>
        <v>142</v>
      </c>
      <c r="K23" s="74">
        <f t="shared" si="3"/>
        <v>26</v>
      </c>
      <c r="L23" s="74">
        <f t="shared" si="3"/>
        <v>3</v>
      </c>
      <c r="M23" s="71">
        <f t="shared" si="3"/>
        <v>29</v>
      </c>
      <c r="N23" s="71">
        <f t="shared" si="3"/>
        <v>6</v>
      </c>
    </row>
    <row r="24" spans="1:14">
      <c r="A24" s="16"/>
      <c r="B24" s="12"/>
      <c r="C24" s="12"/>
      <c r="D24" s="15"/>
      <c r="E24" s="14">
        <v>13</v>
      </c>
      <c r="F24" s="70">
        <v>207</v>
      </c>
      <c r="G24" s="70">
        <v>0</v>
      </c>
      <c r="H24" s="71">
        <f>F24+G24</f>
        <v>207</v>
      </c>
      <c r="I24" s="70">
        <v>0</v>
      </c>
      <c r="J24" s="71">
        <f t="shared" si="1"/>
        <v>207</v>
      </c>
      <c r="K24" s="72">
        <v>26</v>
      </c>
      <c r="L24" s="72">
        <v>10</v>
      </c>
      <c r="M24" s="75">
        <f>K24+L24</f>
        <v>36</v>
      </c>
      <c r="N24" s="72">
        <v>14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5</v>
      </c>
      <c r="G25" s="70">
        <v>0</v>
      </c>
      <c r="H25" s="71">
        <f t="shared" ref="H25:H50" si="4">F25+G25</f>
        <v>5</v>
      </c>
      <c r="I25" s="70">
        <v>0</v>
      </c>
      <c r="J25" s="71">
        <f t="shared" si="1"/>
        <v>5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5</v>
      </c>
      <c r="G26" s="70">
        <v>0</v>
      </c>
      <c r="H26" s="71">
        <f t="shared" si="4"/>
        <v>5</v>
      </c>
      <c r="I26" s="70">
        <v>0</v>
      </c>
      <c r="J26" s="71">
        <f t="shared" si="1"/>
        <v>5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1</v>
      </c>
      <c r="G27" s="70">
        <v>0</v>
      </c>
      <c r="H27" s="71">
        <f t="shared" si="4"/>
        <v>1</v>
      </c>
      <c r="I27" s="70">
        <v>0</v>
      </c>
      <c r="J27" s="71">
        <f t="shared" si="1"/>
        <v>1</v>
      </c>
      <c r="K27" s="72">
        <v>0</v>
      </c>
      <c r="L27" s="72">
        <v>1</v>
      </c>
      <c r="M27" s="75">
        <f t="shared" si="5"/>
        <v>1</v>
      </c>
      <c r="N27" s="72">
        <v>2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3</v>
      </c>
      <c r="G28" s="70">
        <v>0</v>
      </c>
      <c r="H28" s="71">
        <f t="shared" si="4"/>
        <v>3</v>
      </c>
      <c r="I28" s="70">
        <v>0</v>
      </c>
      <c r="J28" s="71">
        <f t="shared" si="1"/>
        <v>3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8</v>
      </c>
      <c r="G29" s="70">
        <v>0</v>
      </c>
      <c r="H29" s="71">
        <f t="shared" si="4"/>
        <v>8</v>
      </c>
      <c r="I29" s="70">
        <v>0</v>
      </c>
      <c r="J29" s="71">
        <f t="shared" si="1"/>
        <v>8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3</v>
      </c>
      <c r="G30" s="70">
        <v>0</v>
      </c>
      <c r="H30" s="71">
        <f t="shared" si="4"/>
        <v>3</v>
      </c>
      <c r="I30" s="70">
        <v>0</v>
      </c>
      <c r="J30" s="71">
        <f t="shared" si="1"/>
        <v>3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6</v>
      </c>
      <c r="G31" s="70">
        <v>0</v>
      </c>
      <c r="H31" s="71">
        <f t="shared" si="4"/>
        <v>6</v>
      </c>
      <c r="I31" s="70">
        <v>0</v>
      </c>
      <c r="J31" s="71">
        <f t="shared" si="1"/>
        <v>6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3</v>
      </c>
      <c r="G32" s="70">
        <v>0</v>
      </c>
      <c r="H32" s="71">
        <f t="shared" si="4"/>
        <v>3</v>
      </c>
      <c r="I32" s="70">
        <v>0</v>
      </c>
      <c r="J32" s="71">
        <f t="shared" si="1"/>
        <v>3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11</v>
      </c>
      <c r="G33" s="70">
        <v>0</v>
      </c>
      <c r="H33" s="71">
        <f t="shared" si="4"/>
        <v>11</v>
      </c>
      <c r="I33" s="70">
        <v>0</v>
      </c>
      <c r="J33" s="71">
        <f t="shared" si="1"/>
        <v>11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10</v>
      </c>
      <c r="H34" s="71">
        <f t="shared" si="4"/>
        <v>10</v>
      </c>
      <c r="I34" s="70">
        <v>0</v>
      </c>
      <c r="J34" s="71">
        <f t="shared" si="1"/>
        <v>10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</v>
      </c>
      <c r="H35" s="71">
        <f t="shared" si="4"/>
        <v>1</v>
      </c>
      <c r="I35" s="70">
        <v>0</v>
      </c>
      <c r="J35" s="71">
        <f t="shared" si="1"/>
        <v>1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5</v>
      </c>
      <c r="H36" s="71">
        <f t="shared" si="4"/>
        <v>5</v>
      </c>
      <c r="I36" s="70">
        <v>6</v>
      </c>
      <c r="J36" s="71">
        <f t="shared" si="1"/>
        <v>11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252</v>
      </c>
      <c r="G37" s="71">
        <f t="shared" si="6"/>
        <v>16</v>
      </c>
      <c r="H37" s="76">
        <f t="shared" si="6"/>
        <v>268</v>
      </c>
      <c r="I37" s="77">
        <f t="shared" si="6"/>
        <v>6</v>
      </c>
      <c r="J37" s="64">
        <f t="shared" si="6"/>
        <v>274</v>
      </c>
      <c r="K37" s="74">
        <f t="shared" si="6"/>
        <v>26</v>
      </c>
      <c r="L37" s="20">
        <f t="shared" si="6"/>
        <v>11</v>
      </c>
      <c r="M37" s="64">
        <f t="shared" si="6"/>
        <v>37</v>
      </c>
      <c r="N37" s="74">
        <f t="shared" si="6"/>
        <v>16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386</v>
      </c>
      <c r="G53" s="22">
        <f t="shared" si="9"/>
        <v>20</v>
      </c>
      <c r="H53" s="22">
        <f t="shared" si="9"/>
        <v>406</v>
      </c>
      <c r="I53" s="22">
        <f t="shared" si="9"/>
        <v>10</v>
      </c>
      <c r="J53" s="22">
        <f t="shared" si="9"/>
        <v>416</v>
      </c>
      <c r="K53" s="22">
        <f>+K23+K37+K51+K52</f>
        <v>52</v>
      </c>
      <c r="L53" s="22">
        <f t="shared" ref="L53:N53" si="10">+L23+L37+L51+L52</f>
        <v>14</v>
      </c>
      <c r="M53" s="22">
        <f t="shared" si="10"/>
        <v>66</v>
      </c>
      <c r="N53" s="22">
        <f t="shared" si="10"/>
        <v>22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K47" sqref="K4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77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76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111</v>
      </c>
      <c r="G10" s="177">
        <v>6</v>
      </c>
      <c r="H10" s="171">
        <f>F10+G10</f>
        <v>117</v>
      </c>
      <c r="I10" s="177"/>
      <c r="J10" s="171">
        <f>H10+I10</f>
        <v>117</v>
      </c>
      <c r="K10" s="181">
        <v>55</v>
      </c>
      <c r="L10" s="181">
        <v>10</v>
      </c>
      <c r="M10" s="172">
        <f>K10+L10</f>
        <v>65</v>
      </c>
      <c r="N10" s="181">
        <v>14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5</v>
      </c>
      <c r="G11" s="177">
        <v>1</v>
      </c>
      <c r="H11" s="171">
        <f t="shared" ref="H11:H22" si="0">F11+G11</f>
        <v>6</v>
      </c>
      <c r="I11" s="177"/>
      <c r="J11" s="171">
        <f t="shared" ref="J11:J50" si="1">H11+I11</f>
        <v>6</v>
      </c>
      <c r="K11" s="181"/>
      <c r="L11" s="181"/>
      <c r="M11" s="172">
        <f t="shared" ref="M11:M22" si="2">K11+L11</f>
        <v>0</v>
      </c>
      <c r="N11" s="181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5</v>
      </c>
      <c r="G12" s="177"/>
      <c r="H12" s="171">
        <f t="shared" si="0"/>
        <v>5</v>
      </c>
      <c r="I12" s="177"/>
      <c r="J12" s="171">
        <f t="shared" si="1"/>
        <v>5</v>
      </c>
      <c r="K12" s="181"/>
      <c r="L12" s="181"/>
      <c r="M12" s="172">
        <f t="shared" si="2"/>
        <v>0</v>
      </c>
      <c r="N12" s="181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1</v>
      </c>
      <c r="G13" s="177"/>
      <c r="H13" s="171">
        <f t="shared" si="0"/>
        <v>1</v>
      </c>
      <c r="I13" s="177"/>
      <c r="J13" s="171">
        <f t="shared" si="1"/>
        <v>1</v>
      </c>
      <c r="K13" s="181"/>
      <c r="L13" s="181">
        <v>1</v>
      </c>
      <c r="M13" s="172">
        <f t="shared" si="2"/>
        <v>1</v>
      </c>
      <c r="N13" s="181">
        <v>2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5</v>
      </c>
      <c r="G14" s="177"/>
      <c r="H14" s="171">
        <f t="shared" si="0"/>
        <v>5</v>
      </c>
      <c r="I14" s="177"/>
      <c r="J14" s="171">
        <f t="shared" si="1"/>
        <v>5</v>
      </c>
      <c r="K14" s="181"/>
      <c r="L14" s="181"/>
      <c r="M14" s="172">
        <f t="shared" si="2"/>
        <v>0</v>
      </c>
      <c r="N14" s="181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2</v>
      </c>
      <c r="G15" s="177">
        <v>3</v>
      </c>
      <c r="H15" s="171">
        <f t="shared" si="0"/>
        <v>5</v>
      </c>
      <c r="I15" s="177"/>
      <c r="J15" s="171">
        <f t="shared" si="1"/>
        <v>5</v>
      </c>
      <c r="K15" s="181">
        <v>1</v>
      </c>
      <c r="L15" s="181"/>
      <c r="M15" s="172">
        <f t="shared" si="2"/>
        <v>1</v>
      </c>
      <c r="N15" s="181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22</v>
      </c>
      <c r="G16" s="177">
        <v>2</v>
      </c>
      <c r="H16" s="171">
        <f t="shared" si="0"/>
        <v>24</v>
      </c>
      <c r="I16" s="177"/>
      <c r="J16" s="171">
        <f t="shared" si="1"/>
        <v>24</v>
      </c>
      <c r="K16" s="181"/>
      <c r="L16" s="181">
        <v>1</v>
      </c>
      <c r="M16" s="172">
        <f t="shared" si="2"/>
        <v>1</v>
      </c>
      <c r="N16" s="181">
        <v>1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27</v>
      </c>
      <c r="G17" s="177">
        <v>2</v>
      </c>
      <c r="H17" s="171">
        <f t="shared" si="0"/>
        <v>29</v>
      </c>
      <c r="I17" s="177"/>
      <c r="J17" s="171">
        <f t="shared" si="1"/>
        <v>29</v>
      </c>
      <c r="K17" s="181"/>
      <c r="L17" s="181"/>
      <c r="M17" s="172">
        <f t="shared" si="2"/>
        <v>0</v>
      </c>
      <c r="N17" s="181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42</v>
      </c>
      <c r="G18" s="177">
        <v>7</v>
      </c>
      <c r="H18" s="171">
        <f t="shared" si="0"/>
        <v>49</v>
      </c>
      <c r="I18" s="177"/>
      <c r="J18" s="171">
        <f t="shared" si="1"/>
        <v>49</v>
      </c>
      <c r="K18" s="181"/>
      <c r="L18" s="181"/>
      <c r="M18" s="172">
        <f t="shared" si="2"/>
        <v>0</v>
      </c>
      <c r="N18" s="181"/>
    </row>
    <row r="19" spans="1:14">
      <c r="A19" s="16"/>
      <c r="B19" s="12"/>
      <c r="C19" s="17"/>
      <c r="D19" s="13" t="s">
        <v>12</v>
      </c>
      <c r="E19" s="69">
        <v>4</v>
      </c>
      <c r="F19" s="177">
        <v>10</v>
      </c>
      <c r="G19" s="177">
        <v>5</v>
      </c>
      <c r="H19" s="171">
        <f t="shared" si="0"/>
        <v>15</v>
      </c>
      <c r="I19" s="177"/>
      <c r="J19" s="171">
        <f t="shared" si="1"/>
        <v>15</v>
      </c>
      <c r="K19" s="181"/>
      <c r="L19" s="181"/>
      <c r="M19" s="172">
        <f t="shared" si="2"/>
        <v>0</v>
      </c>
      <c r="N19" s="181"/>
    </row>
    <row r="20" spans="1:14">
      <c r="A20" s="16"/>
      <c r="B20" s="12"/>
      <c r="C20" s="17" t="s">
        <v>1</v>
      </c>
      <c r="D20" s="9"/>
      <c r="E20" s="69">
        <v>3</v>
      </c>
      <c r="F20" s="177"/>
      <c r="G20" s="177">
        <v>9</v>
      </c>
      <c r="H20" s="171">
        <f t="shared" si="0"/>
        <v>9</v>
      </c>
      <c r="I20" s="177"/>
      <c r="J20" s="171">
        <f t="shared" si="1"/>
        <v>9</v>
      </c>
      <c r="K20" s="181"/>
      <c r="L20" s="181"/>
      <c r="M20" s="172">
        <f t="shared" si="2"/>
        <v>0</v>
      </c>
      <c r="N20" s="181"/>
    </row>
    <row r="21" spans="1:14">
      <c r="A21" s="16"/>
      <c r="B21" s="12"/>
      <c r="C21" s="17"/>
      <c r="D21" s="9"/>
      <c r="E21" s="69">
        <v>2</v>
      </c>
      <c r="F21" s="177"/>
      <c r="G21" s="177">
        <v>0</v>
      </c>
      <c r="H21" s="171">
        <f t="shared" si="0"/>
        <v>0</v>
      </c>
      <c r="I21" s="177"/>
      <c r="J21" s="171">
        <f t="shared" si="1"/>
        <v>0</v>
      </c>
      <c r="K21" s="181"/>
      <c r="L21" s="181"/>
      <c r="M21" s="172">
        <f t="shared" si="2"/>
        <v>0</v>
      </c>
      <c r="N21" s="181"/>
    </row>
    <row r="22" spans="1:14">
      <c r="A22" s="16"/>
      <c r="B22" s="14"/>
      <c r="C22" s="18"/>
      <c r="D22" s="9"/>
      <c r="E22" s="68">
        <v>1</v>
      </c>
      <c r="F22" s="177"/>
      <c r="G22" s="177">
        <v>8</v>
      </c>
      <c r="H22" s="171">
        <f t="shared" si="0"/>
        <v>8</v>
      </c>
      <c r="I22" s="177">
        <v>12</v>
      </c>
      <c r="J22" s="171">
        <f t="shared" si="1"/>
        <v>20</v>
      </c>
      <c r="K22" s="181"/>
      <c r="L22" s="181"/>
      <c r="M22" s="172">
        <f t="shared" si="2"/>
        <v>0</v>
      </c>
      <c r="N22" s="181"/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230</v>
      </c>
      <c r="G23" s="171">
        <f t="shared" si="3"/>
        <v>43</v>
      </c>
      <c r="H23" s="140">
        <f t="shared" si="3"/>
        <v>273</v>
      </c>
      <c r="I23" s="171">
        <f t="shared" si="3"/>
        <v>12</v>
      </c>
      <c r="J23" s="140">
        <f t="shared" si="3"/>
        <v>285</v>
      </c>
      <c r="K23" s="173">
        <f t="shared" si="3"/>
        <v>56</v>
      </c>
      <c r="L23" s="173">
        <f t="shared" si="3"/>
        <v>12</v>
      </c>
      <c r="M23" s="171">
        <f t="shared" si="3"/>
        <v>68</v>
      </c>
      <c r="N23" s="171">
        <f t="shared" si="3"/>
        <v>17</v>
      </c>
    </row>
    <row r="24" spans="1:14">
      <c r="A24" s="16"/>
      <c r="B24" s="12"/>
      <c r="C24" s="12"/>
      <c r="D24" s="15"/>
      <c r="E24" s="14">
        <v>13</v>
      </c>
      <c r="F24" s="177">
        <v>246</v>
      </c>
      <c r="G24" s="177">
        <v>28</v>
      </c>
      <c r="H24" s="171">
        <f>F24+G24</f>
        <v>274</v>
      </c>
      <c r="I24" s="177"/>
      <c r="J24" s="171">
        <f t="shared" si="1"/>
        <v>274</v>
      </c>
      <c r="K24" s="181">
        <v>73</v>
      </c>
      <c r="L24" s="181">
        <v>16</v>
      </c>
      <c r="M24" s="174">
        <f>K24+L24</f>
        <v>89</v>
      </c>
      <c r="N24" s="181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12</v>
      </c>
      <c r="G25" s="177">
        <v>1</v>
      </c>
      <c r="H25" s="171">
        <f t="shared" ref="H25:H50" si="4">F25+G25</f>
        <v>13</v>
      </c>
      <c r="I25" s="177"/>
      <c r="J25" s="171">
        <f t="shared" si="1"/>
        <v>13</v>
      </c>
      <c r="K25" s="181"/>
      <c r="L25" s="181"/>
      <c r="M25" s="174">
        <f t="shared" ref="M25:M36" si="5">K25+L25</f>
        <v>0</v>
      </c>
      <c r="N25" s="181"/>
    </row>
    <row r="26" spans="1:14">
      <c r="A26" s="16"/>
      <c r="B26" s="12" t="s">
        <v>7</v>
      </c>
      <c r="C26" s="14"/>
      <c r="D26" s="15"/>
      <c r="E26" s="69">
        <v>11</v>
      </c>
      <c r="F26" s="177">
        <v>5</v>
      </c>
      <c r="G26" s="177">
        <v>1</v>
      </c>
      <c r="H26" s="171">
        <f t="shared" si="4"/>
        <v>6</v>
      </c>
      <c r="I26" s="177"/>
      <c r="J26" s="171">
        <f t="shared" si="1"/>
        <v>6</v>
      </c>
      <c r="K26" s="181"/>
      <c r="L26" s="181"/>
      <c r="M26" s="174">
        <f t="shared" si="5"/>
        <v>0</v>
      </c>
      <c r="N26" s="181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4</v>
      </c>
      <c r="G27" s="177"/>
      <c r="H27" s="171">
        <f t="shared" si="4"/>
        <v>4</v>
      </c>
      <c r="I27" s="177"/>
      <c r="J27" s="171">
        <f t="shared" si="1"/>
        <v>4</v>
      </c>
      <c r="K27" s="181"/>
      <c r="L27" s="181"/>
      <c r="M27" s="174">
        <f t="shared" si="5"/>
        <v>0</v>
      </c>
      <c r="N27" s="181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3</v>
      </c>
      <c r="G28" s="177"/>
      <c r="H28" s="171">
        <f t="shared" si="4"/>
        <v>3</v>
      </c>
      <c r="I28" s="177"/>
      <c r="J28" s="171">
        <f t="shared" si="1"/>
        <v>3</v>
      </c>
      <c r="K28" s="181"/>
      <c r="L28" s="181"/>
      <c r="M28" s="174">
        <f t="shared" si="5"/>
        <v>0</v>
      </c>
      <c r="N28" s="181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5</v>
      </c>
      <c r="G29" s="177"/>
      <c r="H29" s="171">
        <f t="shared" si="4"/>
        <v>5</v>
      </c>
      <c r="I29" s="177"/>
      <c r="J29" s="171">
        <f t="shared" si="1"/>
        <v>5</v>
      </c>
      <c r="K29" s="181"/>
      <c r="L29" s="181"/>
      <c r="M29" s="174">
        <f t="shared" si="5"/>
        <v>0</v>
      </c>
      <c r="N29" s="181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6</v>
      </c>
      <c r="G30" s="177">
        <v>0</v>
      </c>
      <c r="H30" s="171">
        <f t="shared" si="4"/>
        <v>6</v>
      </c>
      <c r="I30" s="177"/>
      <c r="J30" s="171">
        <f t="shared" si="1"/>
        <v>6</v>
      </c>
      <c r="K30" s="181"/>
      <c r="L30" s="181"/>
      <c r="M30" s="174">
        <f t="shared" si="5"/>
        <v>0</v>
      </c>
      <c r="N30" s="181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12</v>
      </c>
      <c r="G31" s="177">
        <v>1</v>
      </c>
      <c r="H31" s="171">
        <f t="shared" si="4"/>
        <v>13</v>
      </c>
      <c r="I31" s="177"/>
      <c r="J31" s="171">
        <f t="shared" si="1"/>
        <v>13</v>
      </c>
      <c r="K31" s="181"/>
      <c r="L31" s="181"/>
      <c r="M31" s="174">
        <f t="shared" si="5"/>
        <v>0</v>
      </c>
      <c r="N31" s="181"/>
    </row>
    <row r="32" spans="1:14">
      <c r="A32" s="16"/>
      <c r="B32" s="12" t="s">
        <v>9</v>
      </c>
      <c r="C32" s="68"/>
      <c r="D32" s="15"/>
      <c r="E32" s="69">
        <v>5</v>
      </c>
      <c r="F32" s="177">
        <v>16</v>
      </c>
      <c r="G32" s="177">
        <v>2</v>
      </c>
      <c r="H32" s="171">
        <f t="shared" si="4"/>
        <v>18</v>
      </c>
      <c r="I32" s="177"/>
      <c r="J32" s="171">
        <f t="shared" si="1"/>
        <v>18</v>
      </c>
      <c r="K32" s="181"/>
      <c r="L32" s="181"/>
      <c r="M32" s="174">
        <f t="shared" si="5"/>
        <v>0</v>
      </c>
      <c r="N32" s="181"/>
    </row>
    <row r="33" spans="1:14">
      <c r="A33" s="16"/>
      <c r="B33" s="12"/>
      <c r="C33" s="12"/>
      <c r="D33" s="15"/>
      <c r="E33" s="69">
        <v>4</v>
      </c>
      <c r="F33" s="177">
        <v>10</v>
      </c>
      <c r="G33" s="177">
        <v>1</v>
      </c>
      <c r="H33" s="171">
        <f t="shared" si="4"/>
        <v>11</v>
      </c>
      <c r="I33" s="177"/>
      <c r="J33" s="171">
        <f t="shared" si="1"/>
        <v>11</v>
      </c>
      <c r="K33" s="181"/>
      <c r="L33" s="181"/>
      <c r="M33" s="174">
        <f t="shared" si="5"/>
        <v>0</v>
      </c>
      <c r="N33" s="181"/>
    </row>
    <row r="34" spans="1:14">
      <c r="A34" s="16"/>
      <c r="B34" s="12"/>
      <c r="C34" s="12" t="s">
        <v>1</v>
      </c>
      <c r="D34" s="15"/>
      <c r="E34" s="69">
        <v>3</v>
      </c>
      <c r="F34" s="177"/>
      <c r="G34" s="177">
        <v>14</v>
      </c>
      <c r="H34" s="171">
        <f t="shared" si="4"/>
        <v>14</v>
      </c>
      <c r="I34" s="177"/>
      <c r="J34" s="171">
        <f t="shared" si="1"/>
        <v>14</v>
      </c>
      <c r="K34" s="181"/>
      <c r="L34" s="181">
        <v>1</v>
      </c>
      <c r="M34" s="174">
        <f t="shared" si="5"/>
        <v>1</v>
      </c>
      <c r="N34" s="181">
        <v>1</v>
      </c>
    </row>
    <row r="35" spans="1:14">
      <c r="A35" s="16"/>
      <c r="B35" s="12"/>
      <c r="C35" s="12"/>
      <c r="D35" s="15"/>
      <c r="E35" s="69">
        <v>2</v>
      </c>
      <c r="F35" s="177"/>
      <c r="G35" s="177">
        <v>1</v>
      </c>
      <c r="H35" s="171">
        <f t="shared" si="4"/>
        <v>1</v>
      </c>
      <c r="I35" s="177"/>
      <c r="J35" s="171">
        <f t="shared" si="1"/>
        <v>1</v>
      </c>
      <c r="K35" s="181"/>
      <c r="L35" s="181"/>
      <c r="M35" s="174">
        <f t="shared" si="5"/>
        <v>0</v>
      </c>
      <c r="N35" s="181">
        <v>0</v>
      </c>
    </row>
    <row r="36" spans="1:14">
      <c r="A36" s="16"/>
      <c r="B36" s="14"/>
      <c r="C36" s="14"/>
      <c r="D36" s="15"/>
      <c r="E36" s="68">
        <v>1</v>
      </c>
      <c r="F36" s="177"/>
      <c r="G36" s="177">
        <v>7</v>
      </c>
      <c r="H36" s="171">
        <f t="shared" si="4"/>
        <v>7</v>
      </c>
      <c r="I36" s="177">
        <v>13</v>
      </c>
      <c r="J36" s="171">
        <f t="shared" si="1"/>
        <v>20</v>
      </c>
      <c r="K36" s="181"/>
      <c r="L36" s="181">
        <v>1</v>
      </c>
      <c r="M36" s="174">
        <f t="shared" si="5"/>
        <v>1</v>
      </c>
      <c r="N36" s="181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319</v>
      </c>
      <c r="G37" s="171">
        <f t="shared" si="6"/>
        <v>56</v>
      </c>
      <c r="H37" s="144">
        <f t="shared" si="6"/>
        <v>375</v>
      </c>
      <c r="I37" s="145">
        <f t="shared" si="6"/>
        <v>13</v>
      </c>
      <c r="J37" s="140">
        <f t="shared" si="6"/>
        <v>388</v>
      </c>
      <c r="K37" s="173">
        <f t="shared" si="6"/>
        <v>73</v>
      </c>
      <c r="L37" s="171">
        <f t="shared" si="6"/>
        <v>18</v>
      </c>
      <c r="M37" s="140">
        <f t="shared" si="6"/>
        <v>91</v>
      </c>
      <c r="N37" s="173">
        <f t="shared" si="6"/>
        <v>22</v>
      </c>
    </row>
    <row r="38" spans="1:14">
      <c r="A38" s="16"/>
      <c r="B38" s="68"/>
      <c r="C38" s="68"/>
      <c r="D38" s="19"/>
      <c r="E38" s="66">
        <v>13</v>
      </c>
      <c r="F38" s="177">
        <v>1</v>
      </c>
      <c r="G38" s="177"/>
      <c r="H38" s="171">
        <f t="shared" si="4"/>
        <v>1</v>
      </c>
      <c r="I38" s="180"/>
      <c r="J38" s="171">
        <f t="shared" si="1"/>
        <v>1</v>
      </c>
      <c r="K38" s="180"/>
      <c r="L38" s="180"/>
      <c r="M38" s="174">
        <f>K38+L38</f>
        <v>0</v>
      </c>
      <c r="N38" s="180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/>
      <c r="G39" s="180"/>
      <c r="H39" s="171">
        <f t="shared" si="4"/>
        <v>0</v>
      </c>
      <c r="I39" s="180"/>
      <c r="J39" s="171">
        <f t="shared" si="1"/>
        <v>0</v>
      </c>
      <c r="K39" s="180"/>
      <c r="L39" s="180"/>
      <c r="M39" s="174">
        <f t="shared" ref="M39:M50" si="7">K39+L39</f>
        <v>0</v>
      </c>
      <c r="N39" s="180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/>
      <c r="G40" s="180"/>
      <c r="H40" s="171">
        <f t="shared" si="4"/>
        <v>0</v>
      </c>
      <c r="I40" s="180"/>
      <c r="J40" s="171">
        <f t="shared" si="1"/>
        <v>0</v>
      </c>
      <c r="K40" s="180"/>
      <c r="L40" s="180"/>
      <c r="M40" s="174">
        <f t="shared" si="7"/>
        <v>0</v>
      </c>
      <c r="N40" s="180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/>
      <c r="G41" s="180"/>
      <c r="H41" s="171">
        <f t="shared" si="4"/>
        <v>0</v>
      </c>
      <c r="I41" s="180"/>
      <c r="J41" s="171">
        <f t="shared" si="1"/>
        <v>0</v>
      </c>
      <c r="K41" s="180"/>
      <c r="L41" s="180"/>
      <c r="M41" s="174">
        <f t="shared" si="7"/>
        <v>0</v>
      </c>
      <c r="N41" s="180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/>
      <c r="G42" s="180"/>
      <c r="H42" s="171">
        <f t="shared" si="4"/>
        <v>0</v>
      </c>
      <c r="I42" s="180"/>
      <c r="J42" s="171">
        <f t="shared" si="1"/>
        <v>0</v>
      </c>
      <c r="K42" s="180"/>
      <c r="L42" s="180"/>
      <c r="M42" s="174">
        <f t="shared" si="7"/>
        <v>0</v>
      </c>
      <c r="N42" s="180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/>
      <c r="G43" s="180"/>
      <c r="H43" s="171">
        <f t="shared" si="4"/>
        <v>0</v>
      </c>
      <c r="I43" s="180"/>
      <c r="J43" s="171">
        <f t="shared" si="1"/>
        <v>0</v>
      </c>
      <c r="K43" s="180"/>
      <c r="L43" s="180"/>
      <c r="M43" s="174">
        <f t="shared" si="7"/>
        <v>0</v>
      </c>
      <c r="N43" s="180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/>
      <c r="G44" s="180"/>
      <c r="H44" s="171">
        <f t="shared" si="4"/>
        <v>0</v>
      </c>
      <c r="I44" s="180"/>
      <c r="J44" s="171">
        <f t="shared" si="1"/>
        <v>0</v>
      </c>
      <c r="K44" s="180"/>
      <c r="L44" s="180"/>
      <c r="M44" s="174">
        <f t="shared" si="7"/>
        <v>0</v>
      </c>
      <c r="N44" s="180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/>
      <c r="G45" s="180"/>
      <c r="H45" s="171">
        <f t="shared" si="4"/>
        <v>0</v>
      </c>
      <c r="I45" s="180"/>
      <c r="J45" s="171">
        <f t="shared" si="1"/>
        <v>0</v>
      </c>
      <c r="K45" s="180"/>
      <c r="L45" s="180"/>
      <c r="M45" s="174">
        <f t="shared" si="7"/>
        <v>0</v>
      </c>
      <c r="N45" s="180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/>
      <c r="G46" s="180"/>
      <c r="H46" s="171">
        <f t="shared" si="4"/>
        <v>0</v>
      </c>
      <c r="I46" s="180"/>
      <c r="J46" s="171">
        <f t="shared" si="1"/>
        <v>0</v>
      </c>
      <c r="K46" s="180"/>
      <c r="L46" s="180"/>
      <c r="M46" s="174">
        <f t="shared" si="7"/>
        <v>0</v>
      </c>
      <c r="N46" s="180"/>
    </row>
    <row r="47" spans="1:14">
      <c r="A47" s="16"/>
      <c r="B47" s="12"/>
      <c r="C47" s="12"/>
      <c r="D47" s="15" t="s">
        <v>7</v>
      </c>
      <c r="E47" s="66">
        <v>4</v>
      </c>
      <c r="F47" s="177"/>
      <c r="G47" s="180"/>
      <c r="H47" s="171">
        <f t="shared" si="4"/>
        <v>0</v>
      </c>
      <c r="I47" s="180"/>
      <c r="J47" s="171">
        <f t="shared" si="1"/>
        <v>0</v>
      </c>
      <c r="K47" s="180"/>
      <c r="L47" s="180"/>
      <c r="M47" s="174">
        <f t="shared" si="7"/>
        <v>0</v>
      </c>
      <c r="N47" s="180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/>
      <c r="G48" s="180"/>
      <c r="H48" s="171">
        <f t="shared" si="4"/>
        <v>0</v>
      </c>
      <c r="I48" s="180"/>
      <c r="J48" s="171">
        <f t="shared" si="1"/>
        <v>0</v>
      </c>
      <c r="K48" s="180"/>
      <c r="L48" s="180"/>
      <c r="M48" s="174">
        <f t="shared" si="7"/>
        <v>0</v>
      </c>
      <c r="N48" s="180"/>
    </row>
    <row r="49" spans="1:14">
      <c r="A49" s="16"/>
      <c r="B49" s="12"/>
      <c r="C49" s="12"/>
      <c r="D49" s="15" t="s">
        <v>3</v>
      </c>
      <c r="E49" s="66">
        <v>2</v>
      </c>
      <c r="F49" s="177"/>
      <c r="G49" s="180"/>
      <c r="H49" s="171">
        <f t="shared" si="4"/>
        <v>0</v>
      </c>
      <c r="I49" s="186"/>
      <c r="J49" s="171">
        <f t="shared" si="1"/>
        <v>0</v>
      </c>
      <c r="K49" s="186"/>
      <c r="L49" s="186"/>
      <c r="M49" s="174">
        <f t="shared" si="7"/>
        <v>0</v>
      </c>
      <c r="N49" s="186"/>
    </row>
    <row r="50" spans="1:14">
      <c r="A50" s="16"/>
      <c r="B50" s="14"/>
      <c r="C50" s="15"/>
      <c r="D50" s="14"/>
      <c r="E50" s="68">
        <v>1</v>
      </c>
      <c r="F50" s="185"/>
      <c r="G50" s="186"/>
      <c r="H50" s="175">
        <f t="shared" si="4"/>
        <v>0</v>
      </c>
      <c r="I50" s="185"/>
      <c r="J50" s="175">
        <f t="shared" si="1"/>
        <v>0</v>
      </c>
      <c r="K50" s="186"/>
      <c r="L50" s="186"/>
      <c r="M50" s="176">
        <f t="shared" si="7"/>
        <v>0</v>
      </c>
      <c r="N50" s="186"/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1</v>
      </c>
      <c r="G51" s="171">
        <f t="shared" si="8"/>
        <v>0</v>
      </c>
      <c r="H51" s="171">
        <f t="shared" si="8"/>
        <v>1</v>
      </c>
      <c r="I51" s="171">
        <f t="shared" si="8"/>
        <v>0</v>
      </c>
      <c r="J51" s="171">
        <f t="shared" si="8"/>
        <v>1</v>
      </c>
      <c r="K51" s="171">
        <f t="shared" si="8"/>
        <v>0</v>
      </c>
      <c r="L51" s="171">
        <f t="shared" si="8"/>
        <v>0</v>
      </c>
      <c r="M51" s="171">
        <f t="shared" si="8"/>
        <v>0</v>
      </c>
      <c r="N51" s="1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78">
        <f t="shared" ref="F53:N53" si="9">+F23+F37+F51+F52</f>
        <v>550</v>
      </c>
      <c r="G53" s="178">
        <f t="shared" si="9"/>
        <v>99</v>
      </c>
      <c r="H53" s="178">
        <f t="shared" si="9"/>
        <v>649</v>
      </c>
      <c r="I53" s="178">
        <f t="shared" si="9"/>
        <v>25</v>
      </c>
      <c r="J53" s="178">
        <f t="shared" si="9"/>
        <v>674</v>
      </c>
      <c r="K53" s="178">
        <f t="shared" si="9"/>
        <v>129</v>
      </c>
      <c r="L53" s="178">
        <f t="shared" si="9"/>
        <v>30</v>
      </c>
      <c r="M53" s="178">
        <f t="shared" si="9"/>
        <v>159</v>
      </c>
      <c r="N53" s="178">
        <f t="shared" si="9"/>
        <v>39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J43" sqref="J4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>
        <v>15123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63</v>
      </c>
      <c r="G10" s="70">
        <v>0</v>
      </c>
      <c r="H10" s="71">
        <f>F10+G10</f>
        <v>63</v>
      </c>
      <c r="I10" s="70">
        <v>0</v>
      </c>
      <c r="J10" s="71">
        <f>H10+I10</f>
        <v>63</v>
      </c>
      <c r="K10" s="72">
        <v>10</v>
      </c>
      <c r="L10" s="72">
        <v>1</v>
      </c>
      <c r="M10" s="73">
        <f>K10+L10</f>
        <v>11</v>
      </c>
      <c r="N10" s="72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20</v>
      </c>
      <c r="G11" s="70">
        <v>0</v>
      </c>
      <c r="H11" s="71">
        <f t="shared" ref="H11:H22" si="0">F11+G11</f>
        <v>20</v>
      </c>
      <c r="I11" s="70">
        <v>0</v>
      </c>
      <c r="J11" s="71">
        <f t="shared" ref="J11:J50" si="1">H11+I11</f>
        <v>20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5</v>
      </c>
      <c r="G12" s="70">
        <v>0</v>
      </c>
      <c r="H12" s="71">
        <f t="shared" si="0"/>
        <v>5</v>
      </c>
      <c r="I12" s="70">
        <v>0</v>
      </c>
      <c r="J12" s="71">
        <f t="shared" si="1"/>
        <v>5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</v>
      </c>
      <c r="G13" s="70">
        <v>0</v>
      </c>
      <c r="H13" s="71">
        <f t="shared" si="0"/>
        <v>3</v>
      </c>
      <c r="I13" s="70">
        <v>0</v>
      </c>
      <c r="J13" s="71">
        <f t="shared" si="1"/>
        <v>3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</v>
      </c>
      <c r="G14" s="70">
        <v>0</v>
      </c>
      <c r="H14" s="71">
        <f t="shared" si="0"/>
        <v>1</v>
      </c>
      <c r="I14" s="70">
        <v>0</v>
      </c>
      <c r="J14" s="71">
        <f t="shared" si="1"/>
        <v>1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4</v>
      </c>
      <c r="G15" s="70">
        <v>0</v>
      </c>
      <c r="H15" s="71">
        <f t="shared" si="0"/>
        <v>4</v>
      </c>
      <c r="I15" s="70">
        <v>0</v>
      </c>
      <c r="J15" s="71">
        <f t="shared" si="1"/>
        <v>4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4</v>
      </c>
      <c r="G16" s="70">
        <v>0</v>
      </c>
      <c r="H16" s="71">
        <f t="shared" si="0"/>
        <v>4</v>
      </c>
      <c r="I16" s="70">
        <v>0</v>
      </c>
      <c r="J16" s="71">
        <f t="shared" si="1"/>
        <v>4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3</v>
      </c>
      <c r="G17" s="70">
        <v>0</v>
      </c>
      <c r="H17" s="71">
        <f t="shared" si="0"/>
        <v>3</v>
      </c>
      <c r="I17" s="70">
        <v>0</v>
      </c>
      <c r="J17" s="71">
        <f t="shared" si="1"/>
        <v>3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0</v>
      </c>
      <c r="G18" s="70">
        <v>0</v>
      </c>
      <c r="H18" s="71">
        <f t="shared" si="0"/>
        <v>0</v>
      </c>
      <c r="I18" s="70">
        <v>0</v>
      </c>
      <c r="J18" s="71">
        <f t="shared" si="1"/>
        <v>0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17</v>
      </c>
      <c r="G19" s="70">
        <v>0</v>
      </c>
      <c r="H19" s="71">
        <f t="shared" si="0"/>
        <v>17</v>
      </c>
      <c r="I19" s="70">
        <v>0</v>
      </c>
      <c r="J19" s="71">
        <f t="shared" si="1"/>
        <v>17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1</v>
      </c>
      <c r="H20" s="71">
        <f t="shared" si="0"/>
        <v>1</v>
      </c>
      <c r="I20" s="70">
        <v>0</v>
      </c>
      <c r="J20" s="71">
        <f t="shared" si="1"/>
        <v>1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0</v>
      </c>
      <c r="H21" s="71">
        <f t="shared" si="0"/>
        <v>0</v>
      </c>
      <c r="I21" s="70">
        <v>0</v>
      </c>
      <c r="J21" s="71">
        <f t="shared" si="1"/>
        <v>0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0</v>
      </c>
      <c r="H22" s="71">
        <f t="shared" si="0"/>
        <v>0</v>
      </c>
      <c r="I22" s="70">
        <v>3</v>
      </c>
      <c r="J22" s="71">
        <f t="shared" si="1"/>
        <v>3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120</v>
      </c>
      <c r="G23" s="71">
        <f t="shared" si="3"/>
        <v>1</v>
      </c>
      <c r="H23" s="64">
        <f t="shared" si="3"/>
        <v>121</v>
      </c>
      <c r="I23" s="71">
        <f t="shared" si="3"/>
        <v>3</v>
      </c>
      <c r="J23" s="64">
        <f t="shared" si="3"/>
        <v>124</v>
      </c>
      <c r="K23" s="74">
        <f t="shared" si="3"/>
        <v>10</v>
      </c>
      <c r="L23" s="74">
        <f t="shared" si="3"/>
        <v>1</v>
      </c>
      <c r="M23" s="71">
        <f t="shared" si="3"/>
        <v>11</v>
      </c>
      <c r="N23" s="71">
        <f t="shared" si="3"/>
        <v>2</v>
      </c>
    </row>
    <row r="24" spans="1:14">
      <c r="A24" s="16"/>
      <c r="B24" s="12"/>
      <c r="C24" s="12"/>
      <c r="D24" s="15"/>
      <c r="E24" s="14">
        <v>13</v>
      </c>
      <c r="F24" s="70">
        <v>152</v>
      </c>
      <c r="G24" s="70">
        <v>0</v>
      </c>
      <c r="H24" s="71">
        <f>F24+G24</f>
        <v>152</v>
      </c>
      <c r="I24" s="70">
        <v>0</v>
      </c>
      <c r="J24" s="71">
        <f t="shared" si="1"/>
        <v>152</v>
      </c>
      <c r="K24" s="72">
        <v>8</v>
      </c>
      <c r="L24" s="72">
        <v>2</v>
      </c>
      <c r="M24" s="75">
        <f>K24+L24</f>
        <v>10</v>
      </c>
      <c r="N24" s="72">
        <v>2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32</v>
      </c>
      <c r="G25" s="70">
        <v>0</v>
      </c>
      <c r="H25" s="71">
        <f t="shared" ref="H25:H50" si="4">F25+G25</f>
        <v>32</v>
      </c>
      <c r="I25" s="70">
        <v>0</v>
      </c>
      <c r="J25" s="71">
        <f t="shared" si="1"/>
        <v>32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10</v>
      </c>
      <c r="G26" s="70">
        <v>0</v>
      </c>
      <c r="H26" s="71">
        <f t="shared" si="4"/>
        <v>10</v>
      </c>
      <c r="I26" s="70">
        <v>0</v>
      </c>
      <c r="J26" s="71">
        <f t="shared" si="1"/>
        <v>10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3</v>
      </c>
      <c r="G27" s="70">
        <v>0</v>
      </c>
      <c r="H27" s="71">
        <f t="shared" si="4"/>
        <v>3</v>
      </c>
      <c r="I27" s="70">
        <v>0</v>
      </c>
      <c r="J27" s="71">
        <f t="shared" si="1"/>
        <v>3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</v>
      </c>
      <c r="G28" s="70">
        <v>0</v>
      </c>
      <c r="H28" s="71">
        <f t="shared" si="4"/>
        <v>2</v>
      </c>
      <c r="I28" s="70">
        <v>0</v>
      </c>
      <c r="J28" s="71">
        <f t="shared" si="1"/>
        <v>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</v>
      </c>
      <c r="G29" s="70">
        <v>0</v>
      </c>
      <c r="H29" s="71">
        <f t="shared" si="4"/>
        <v>1</v>
      </c>
      <c r="I29" s="70">
        <v>0</v>
      </c>
      <c r="J29" s="71">
        <f t="shared" si="1"/>
        <v>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3</v>
      </c>
      <c r="G30" s="70">
        <v>0</v>
      </c>
      <c r="H30" s="71">
        <f t="shared" si="4"/>
        <v>3</v>
      </c>
      <c r="I30" s="70">
        <v>0</v>
      </c>
      <c r="J30" s="71">
        <f t="shared" si="1"/>
        <v>3</v>
      </c>
      <c r="K30" s="72">
        <v>0</v>
      </c>
      <c r="L30" s="72">
        <v>1</v>
      </c>
      <c r="M30" s="75">
        <f t="shared" si="5"/>
        <v>1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</v>
      </c>
      <c r="G31" s="70">
        <v>0</v>
      </c>
      <c r="H31" s="71">
        <f t="shared" si="4"/>
        <v>1</v>
      </c>
      <c r="I31" s="70">
        <v>0</v>
      </c>
      <c r="J31" s="71">
        <f t="shared" si="1"/>
        <v>1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3</v>
      </c>
      <c r="G32" s="70">
        <v>0</v>
      </c>
      <c r="H32" s="71">
        <f t="shared" si="4"/>
        <v>3</v>
      </c>
      <c r="I32" s="70">
        <v>0</v>
      </c>
      <c r="J32" s="71">
        <f t="shared" si="1"/>
        <v>3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3</v>
      </c>
      <c r="G33" s="70">
        <v>0</v>
      </c>
      <c r="H33" s="71">
        <f t="shared" si="4"/>
        <v>3</v>
      </c>
      <c r="I33" s="70">
        <v>0</v>
      </c>
      <c r="J33" s="71">
        <f t="shared" si="1"/>
        <v>3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5</v>
      </c>
      <c r="H34" s="71">
        <f t="shared" si="4"/>
        <v>5</v>
      </c>
      <c r="I34" s="70">
        <v>0</v>
      </c>
      <c r="J34" s="71">
        <f t="shared" si="1"/>
        <v>5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0</v>
      </c>
      <c r="H35" s="71">
        <f t="shared" si="4"/>
        <v>0</v>
      </c>
      <c r="I35" s="70">
        <v>0</v>
      </c>
      <c r="J35" s="71">
        <f t="shared" si="1"/>
        <v>0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0</v>
      </c>
      <c r="H36" s="71">
        <f t="shared" si="4"/>
        <v>0</v>
      </c>
      <c r="I36" s="70">
        <v>3</v>
      </c>
      <c r="J36" s="71">
        <f t="shared" si="1"/>
        <v>3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210</v>
      </c>
      <c r="G37" s="71">
        <f t="shared" si="6"/>
        <v>5</v>
      </c>
      <c r="H37" s="76">
        <f t="shared" si="6"/>
        <v>215</v>
      </c>
      <c r="I37" s="77">
        <f t="shared" si="6"/>
        <v>3</v>
      </c>
      <c r="J37" s="64">
        <f t="shared" si="6"/>
        <v>218</v>
      </c>
      <c r="K37" s="74">
        <f t="shared" si="6"/>
        <v>8</v>
      </c>
      <c r="L37" s="20">
        <f t="shared" si="6"/>
        <v>3</v>
      </c>
      <c r="M37" s="64">
        <f t="shared" si="6"/>
        <v>11</v>
      </c>
      <c r="N37" s="74">
        <f t="shared" si="6"/>
        <v>3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1</v>
      </c>
      <c r="G39" s="10">
        <v>0</v>
      </c>
      <c r="H39" s="20">
        <f t="shared" si="4"/>
        <v>1</v>
      </c>
      <c r="I39" s="10">
        <v>0</v>
      </c>
      <c r="J39" s="20">
        <f t="shared" si="1"/>
        <v>1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1</v>
      </c>
      <c r="G51" s="20">
        <f t="shared" si="8"/>
        <v>0</v>
      </c>
      <c r="H51" s="20">
        <f t="shared" si="8"/>
        <v>1</v>
      </c>
      <c r="I51" s="20">
        <f t="shared" si="8"/>
        <v>0</v>
      </c>
      <c r="J51" s="20">
        <f t="shared" si="8"/>
        <v>1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331</v>
      </c>
      <c r="G53" s="22">
        <f t="shared" si="9"/>
        <v>6</v>
      </c>
      <c r="H53" s="22">
        <f t="shared" si="9"/>
        <v>337</v>
      </c>
      <c r="I53" s="22">
        <f t="shared" si="9"/>
        <v>6</v>
      </c>
      <c r="J53" s="22">
        <f t="shared" si="9"/>
        <v>343</v>
      </c>
      <c r="K53" s="22">
        <f>+K23+K37+K51+K52</f>
        <v>18</v>
      </c>
      <c r="L53" s="22">
        <f t="shared" ref="L53:N53" si="10">+L23+L37+L51+L52</f>
        <v>4</v>
      </c>
      <c r="M53" s="22">
        <f t="shared" si="10"/>
        <v>22</v>
      </c>
      <c r="N53" s="22">
        <f t="shared" si="10"/>
        <v>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N38" sqref="N38:N5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79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82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1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204">
        <v>80</v>
      </c>
      <c r="G10" s="204">
        <v>0</v>
      </c>
      <c r="H10" s="179">
        <f>F10+G10</f>
        <v>80</v>
      </c>
      <c r="I10" s="180">
        <v>0</v>
      </c>
      <c r="J10" s="179">
        <f>H10+I10</f>
        <v>80</v>
      </c>
      <c r="K10" s="204">
        <v>36</v>
      </c>
      <c r="L10" s="204">
        <v>4</v>
      </c>
      <c r="M10" s="182">
        <f>K10+L10</f>
        <v>40</v>
      </c>
      <c r="N10" s="204">
        <v>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04">
        <v>36</v>
      </c>
      <c r="G11" s="204">
        <v>0</v>
      </c>
      <c r="H11" s="179">
        <f t="shared" ref="H11:H22" si="0">F11+G11</f>
        <v>36</v>
      </c>
      <c r="I11" s="180">
        <v>0</v>
      </c>
      <c r="J11" s="179">
        <f t="shared" ref="J11:J50" si="1">H11+I11</f>
        <v>36</v>
      </c>
      <c r="K11" s="204">
        <v>0</v>
      </c>
      <c r="L11" s="204">
        <v>0</v>
      </c>
      <c r="M11" s="182">
        <f t="shared" ref="M11:M22" si="2">K11+L11</f>
        <v>0</v>
      </c>
      <c r="N11" s="204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04">
        <v>10</v>
      </c>
      <c r="G12" s="204">
        <v>0</v>
      </c>
      <c r="H12" s="179">
        <f t="shared" si="0"/>
        <v>10</v>
      </c>
      <c r="I12" s="180">
        <v>0</v>
      </c>
      <c r="J12" s="179">
        <f t="shared" si="1"/>
        <v>10</v>
      </c>
      <c r="K12" s="204">
        <v>0</v>
      </c>
      <c r="L12" s="204">
        <v>0</v>
      </c>
      <c r="M12" s="182">
        <f t="shared" si="2"/>
        <v>0</v>
      </c>
      <c r="N12" s="204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04">
        <v>3</v>
      </c>
      <c r="G13" s="204">
        <v>0</v>
      </c>
      <c r="H13" s="179">
        <f t="shared" si="0"/>
        <v>3</v>
      </c>
      <c r="I13" s="180">
        <v>0</v>
      </c>
      <c r="J13" s="179">
        <f t="shared" si="1"/>
        <v>3</v>
      </c>
      <c r="K13" s="204">
        <v>0</v>
      </c>
      <c r="L13" s="204">
        <v>0</v>
      </c>
      <c r="M13" s="182">
        <f t="shared" si="2"/>
        <v>0</v>
      </c>
      <c r="N13" s="204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04">
        <v>5</v>
      </c>
      <c r="G14" s="204">
        <v>0</v>
      </c>
      <c r="H14" s="179">
        <f t="shared" si="0"/>
        <v>5</v>
      </c>
      <c r="I14" s="180">
        <v>0</v>
      </c>
      <c r="J14" s="179">
        <f t="shared" si="1"/>
        <v>5</v>
      </c>
      <c r="K14" s="204">
        <v>0</v>
      </c>
      <c r="L14" s="204">
        <v>0</v>
      </c>
      <c r="M14" s="182">
        <f t="shared" si="2"/>
        <v>0</v>
      </c>
      <c r="N14" s="204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04">
        <v>3</v>
      </c>
      <c r="G15" s="204">
        <v>0</v>
      </c>
      <c r="H15" s="179">
        <f t="shared" si="0"/>
        <v>3</v>
      </c>
      <c r="I15" s="180">
        <v>0</v>
      </c>
      <c r="J15" s="179">
        <f t="shared" si="1"/>
        <v>3</v>
      </c>
      <c r="K15" s="204">
        <v>1</v>
      </c>
      <c r="L15" s="204">
        <v>0</v>
      </c>
      <c r="M15" s="182">
        <f t="shared" si="2"/>
        <v>1</v>
      </c>
      <c r="N15" s="204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04">
        <v>10</v>
      </c>
      <c r="G16" s="204">
        <v>0</v>
      </c>
      <c r="H16" s="179">
        <f t="shared" si="0"/>
        <v>10</v>
      </c>
      <c r="I16" s="180">
        <v>0</v>
      </c>
      <c r="J16" s="179">
        <f t="shared" si="1"/>
        <v>10</v>
      </c>
      <c r="K16" s="204">
        <v>0</v>
      </c>
      <c r="L16" s="204">
        <v>0</v>
      </c>
      <c r="M16" s="182">
        <f t="shared" si="2"/>
        <v>0</v>
      </c>
      <c r="N16" s="204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04">
        <v>27</v>
      </c>
      <c r="G17" s="204">
        <v>0</v>
      </c>
      <c r="H17" s="179">
        <f t="shared" si="0"/>
        <v>27</v>
      </c>
      <c r="I17" s="180">
        <v>0</v>
      </c>
      <c r="J17" s="179">
        <f t="shared" si="1"/>
        <v>27</v>
      </c>
      <c r="K17" s="204">
        <v>0</v>
      </c>
      <c r="L17" s="204">
        <v>0</v>
      </c>
      <c r="M17" s="182">
        <f t="shared" si="2"/>
        <v>0</v>
      </c>
      <c r="N17" s="204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04">
        <v>115</v>
      </c>
      <c r="G18" s="204">
        <v>0</v>
      </c>
      <c r="H18" s="179">
        <f t="shared" si="0"/>
        <v>115</v>
      </c>
      <c r="I18" s="180">
        <v>0</v>
      </c>
      <c r="J18" s="179">
        <f t="shared" si="1"/>
        <v>115</v>
      </c>
      <c r="K18" s="204">
        <v>0</v>
      </c>
      <c r="L18" s="204">
        <v>0</v>
      </c>
      <c r="M18" s="182">
        <f t="shared" si="2"/>
        <v>0</v>
      </c>
      <c r="N18" s="204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204">
        <v>26</v>
      </c>
      <c r="G19" s="204">
        <v>0</v>
      </c>
      <c r="H19" s="179">
        <f t="shared" si="0"/>
        <v>26</v>
      </c>
      <c r="I19" s="180">
        <v>0</v>
      </c>
      <c r="J19" s="179">
        <f t="shared" si="1"/>
        <v>26</v>
      </c>
      <c r="K19" s="204">
        <v>0</v>
      </c>
      <c r="L19" s="204">
        <v>0</v>
      </c>
      <c r="M19" s="182">
        <f t="shared" si="2"/>
        <v>0</v>
      </c>
      <c r="N19" s="204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204">
        <v>0</v>
      </c>
      <c r="G20" s="204">
        <v>13</v>
      </c>
      <c r="H20" s="179">
        <f t="shared" si="0"/>
        <v>13</v>
      </c>
      <c r="I20" s="180">
        <v>0</v>
      </c>
      <c r="J20" s="179">
        <f t="shared" si="1"/>
        <v>13</v>
      </c>
      <c r="K20" s="204">
        <v>0</v>
      </c>
      <c r="L20" s="204">
        <v>1</v>
      </c>
      <c r="M20" s="182">
        <f t="shared" si="2"/>
        <v>1</v>
      </c>
      <c r="N20" s="204">
        <v>1</v>
      </c>
    </row>
    <row r="21" spans="1:14">
      <c r="A21" s="16"/>
      <c r="B21" s="12"/>
      <c r="C21" s="17"/>
      <c r="D21" s="9"/>
      <c r="E21" s="69">
        <v>2</v>
      </c>
      <c r="F21" s="204">
        <v>0</v>
      </c>
      <c r="G21" s="204">
        <v>19</v>
      </c>
      <c r="H21" s="179">
        <f t="shared" si="0"/>
        <v>19</v>
      </c>
      <c r="I21" s="180">
        <v>0</v>
      </c>
      <c r="J21" s="179">
        <f t="shared" si="1"/>
        <v>19</v>
      </c>
      <c r="K21" s="204">
        <v>0</v>
      </c>
      <c r="L21" s="204">
        <v>0</v>
      </c>
      <c r="M21" s="182">
        <f t="shared" si="2"/>
        <v>0</v>
      </c>
      <c r="N21" s="204">
        <v>0</v>
      </c>
    </row>
    <row r="22" spans="1:14">
      <c r="A22" s="16"/>
      <c r="B22" s="14"/>
      <c r="C22" s="18"/>
      <c r="D22" s="9"/>
      <c r="E22" s="68">
        <v>1</v>
      </c>
      <c r="F22" s="204">
        <v>0</v>
      </c>
      <c r="G22" s="204">
        <v>29</v>
      </c>
      <c r="H22" s="179">
        <f t="shared" si="0"/>
        <v>29</v>
      </c>
      <c r="I22" s="180">
        <v>6</v>
      </c>
      <c r="J22" s="179">
        <f t="shared" si="1"/>
        <v>35</v>
      </c>
      <c r="K22" s="204">
        <v>0</v>
      </c>
      <c r="L22" s="204">
        <v>1</v>
      </c>
      <c r="M22" s="182">
        <f t="shared" si="2"/>
        <v>1</v>
      </c>
      <c r="N22" s="204">
        <v>1</v>
      </c>
    </row>
    <row r="23" spans="1:14" ht="12.75" customHeight="1">
      <c r="A23" s="16"/>
      <c r="B23" s="226" t="s">
        <v>18</v>
      </c>
      <c r="C23" s="227"/>
      <c r="D23" s="227"/>
      <c r="E23" s="228"/>
      <c r="F23" s="179">
        <f t="shared" ref="F23:N23" si="3">SUM(F10:F22)</f>
        <v>315</v>
      </c>
      <c r="G23" s="179">
        <f t="shared" si="3"/>
        <v>61</v>
      </c>
      <c r="H23" s="64">
        <f t="shared" si="3"/>
        <v>376</v>
      </c>
      <c r="I23" s="179">
        <f t="shared" si="3"/>
        <v>6</v>
      </c>
      <c r="J23" s="64">
        <f t="shared" si="3"/>
        <v>382</v>
      </c>
      <c r="K23" s="183">
        <f t="shared" si="3"/>
        <v>37</v>
      </c>
      <c r="L23" s="183">
        <f t="shared" si="3"/>
        <v>6</v>
      </c>
      <c r="M23" s="179">
        <f t="shared" si="3"/>
        <v>43</v>
      </c>
      <c r="N23" s="179">
        <f t="shared" si="3"/>
        <v>6</v>
      </c>
    </row>
    <row r="24" spans="1:14">
      <c r="A24" s="16"/>
      <c r="B24" s="12"/>
      <c r="C24" s="12"/>
      <c r="D24" s="15"/>
      <c r="E24" s="14">
        <v>13</v>
      </c>
      <c r="F24" s="204">
        <v>179</v>
      </c>
      <c r="G24" s="204">
        <v>0</v>
      </c>
      <c r="H24" s="179">
        <f>F24+G24</f>
        <v>179</v>
      </c>
      <c r="I24" s="180">
        <v>0</v>
      </c>
      <c r="J24" s="179">
        <f t="shared" si="1"/>
        <v>179</v>
      </c>
      <c r="K24" s="204">
        <v>43</v>
      </c>
      <c r="L24" s="204">
        <v>3</v>
      </c>
      <c r="M24" s="184">
        <f>K24+L24</f>
        <v>46</v>
      </c>
      <c r="N24" s="204">
        <v>7</v>
      </c>
    </row>
    <row r="25" spans="1:14">
      <c r="A25" s="16"/>
      <c r="B25" s="12"/>
      <c r="C25" s="12" t="s">
        <v>0</v>
      </c>
      <c r="D25" s="15"/>
      <c r="E25" s="69">
        <v>12</v>
      </c>
      <c r="F25" s="204">
        <v>33</v>
      </c>
      <c r="G25" s="204">
        <v>0</v>
      </c>
      <c r="H25" s="179">
        <f t="shared" ref="H25:H50" si="4">F25+G25</f>
        <v>33</v>
      </c>
      <c r="I25" s="180">
        <v>0</v>
      </c>
      <c r="J25" s="179">
        <f t="shared" si="1"/>
        <v>33</v>
      </c>
      <c r="K25" s="204">
        <v>0</v>
      </c>
      <c r="L25" s="204">
        <v>0</v>
      </c>
      <c r="M25" s="184">
        <f t="shared" ref="M25:M36" si="5">K25+L25</f>
        <v>0</v>
      </c>
      <c r="N25" s="204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204">
        <v>27</v>
      </c>
      <c r="G26" s="204">
        <v>0</v>
      </c>
      <c r="H26" s="179">
        <f t="shared" si="4"/>
        <v>27</v>
      </c>
      <c r="I26" s="180">
        <v>0</v>
      </c>
      <c r="J26" s="179">
        <f t="shared" si="1"/>
        <v>27</v>
      </c>
      <c r="K26" s="204">
        <v>0</v>
      </c>
      <c r="L26" s="204">
        <v>0</v>
      </c>
      <c r="M26" s="184">
        <f t="shared" si="5"/>
        <v>0</v>
      </c>
      <c r="N26" s="204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04">
        <v>9</v>
      </c>
      <c r="G27" s="204">
        <v>0</v>
      </c>
      <c r="H27" s="179">
        <f t="shared" si="4"/>
        <v>9</v>
      </c>
      <c r="I27" s="180">
        <v>0</v>
      </c>
      <c r="J27" s="179">
        <f t="shared" si="1"/>
        <v>9</v>
      </c>
      <c r="K27" s="204">
        <v>0</v>
      </c>
      <c r="L27" s="204">
        <v>0</v>
      </c>
      <c r="M27" s="184">
        <f t="shared" si="5"/>
        <v>0</v>
      </c>
      <c r="N27" s="204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04">
        <v>9</v>
      </c>
      <c r="G28" s="204">
        <v>0</v>
      </c>
      <c r="H28" s="179">
        <f t="shared" si="4"/>
        <v>9</v>
      </c>
      <c r="I28" s="180">
        <v>0</v>
      </c>
      <c r="J28" s="179">
        <f t="shared" si="1"/>
        <v>9</v>
      </c>
      <c r="K28" s="204">
        <v>0</v>
      </c>
      <c r="L28" s="204">
        <v>0</v>
      </c>
      <c r="M28" s="184">
        <f t="shared" si="5"/>
        <v>0</v>
      </c>
      <c r="N28" s="204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04">
        <v>5</v>
      </c>
      <c r="G29" s="204">
        <v>0</v>
      </c>
      <c r="H29" s="179">
        <f t="shared" si="4"/>
        <v>5</v>
      </c>
      <c r="I29" s="180">
        <v>0</v>
      </c>
      <c r="J29" s="179">
        <f t="shared" si="1"/>
        <v>5</v>
      </c>
      <c r="K29" s="204">
        <v>0</v>
      </c>
      <c r="L29" s="204">
        <v>0</v>
      </c>
      <c r="M29" s="184">
        <f t="shared" si="5"/>
        <v>0</v>
      </c>
      <c r="N29" s="204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04">
        <v>8</v>
      </c>
      <c r="G30" s="204">
        <v>0</v>
      </c>
      <c r="H30" s="179">
        <f t="shared" si="4"/>
        <v>8</v>
      </c>
      <c r="I30" s="180">
        <v>0</v>
      </c>
      <c r="J30" s="179">
        <f t="shared" si="1"/>
        <v>8</v>
      </c>
      <c r="K30" s="204">
        <v>0</v>
      </c>
      <c r="L30" s="204">
        <v>0</v>
      </c>
      <c r="M30" s="184">
        <f t="shared" si="5"/>
        <v>0</v>
      </c>
      <c r="N30" s="204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04">
        <v>32</v>
      </c>
      <c r="G31" s="204">
        <v>0</v>
      </c>
      <c r="H31" s="179">
        <f t="shared" si="4"/>
        <v>32</v>
      </c>
      <c r="I31" s="180">
        <v>0</v>
      </c>
      <c r="J31" s="179">
        <f t="shared" si="1"/>
        <v>32</v>
      </c>
      <c r="K31" s="204">
        <v>0</v>
      </c>
      <c r="L31" s="204">
        <v>1</v>
      </c>
      <c r="M31" s="184">
        <f t="shared" si="5"/>
        <v>1</v>
      </c>
      <c r="N31" s="204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204">
        <v>28</v>
      </c>
      <c r="G32" s="204">
        <v>0</v>
      </c>
      <c r="H32" s="179">
        <f t="shared" si="4"/>
        <v>28</v>
      </c>
      <c r="I32" s="180">
        <v>0</v>
      </c>
      <c r="J32" s="179">
        <f t="shared" si="1"/>
        <v>28</v>
      </c>
      <c r="K32" s="204">
        <v>0</v>
      </c>
      <c r="L32" s="204">
        <v>0</v>
      </c>
      <c r="M32" s="184">
        <f t="shared" si="5"/>
        <v>0</v>
      </c>
      <c r="N32" s="204">
        <v>0</v>
      </c>
    </row>
    <row r="33" spans="1:14">
      <c r="A33" s="16"/>
      <c r="B33" s="12"/>
      <c r="C33" s="12"/>
      <c r="D33" s="15"/>
      <c r="E33" s="69">
        <v>4</v>
      </c>
      <c r="F33" s="204">
        <v>22</v>
      </c>
      <c r="G33" s="204">
        <v>0</v>
      </c>
      <c r="H33" s="179">
        <f t="shared" si="4"/>
        <v>22</v>
      </c>
      <c r="I33" s="180">
        <v>0</v>
      </c>
      <c r="J33" s="179">
        <f t="shared" si="1"/>
        <v>22</v>
      </c>
      <c r="K33" s="204">
        <v>0</v>
      </c>
      <c r="L33" s="204">
        <v>0</v>
      </c>
      <c r="M33" s="184">
        <f t="shared" si="5"/>
        <v>0</v>
      </c>
      <c r="N33" s="204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204">
        <v>0</v>
      </c>
      <c r="G34" s="204">
        <v>20</v>
      </c>
      <c r="H34" s="179">
        <f t="shared" si="4"/>
        <v>20</v>
      </c>
      <c r="I34" s="180">
        <v>0</v>
      </c>
      <c r="J34" s="179">
        <f t="shared" si="1"/>
        <v>20</v>
      </c>
      <c r="K34" s="204">
        <v>0</v>
      </c>
      <c r="L34" s="204">
        <v>0</v>
      </c>
      <c r="M34" s="184">
        <f t="shared" si="5"/>
        <v>0</v>
      </c>
      <c r="N34" s="204">
        <v>0</v>
      </c>
    </row>
    <row r="35" spans="1:14">
      <c r="A35" s="16"/>
      <c r="B35" s="12"/>
      <c r="C35" s="12"/>
      <c r="D35" s="15"/>
      <c r="E35" s="69">
        <v>2</v>
      </c>
      <c r="F35" s="204">
        <v>0</v>
      </c>
      <c r="G35" s="204">
        <v>20</v>
      </c>
      <c r="H35" s="179">
        <f t="shared" si="4"/>
        <v>20</v>
      </c>
      <c r="I35" s="180">
        <v>0</v>
      </c>
      <c r="J35" s="179">
        <f t="shared" si="1"/>
        <v>20</v>
      </c>
      <c r="K35" s="204">
        <v>0</v>
      </c>
      <c r="L35" s="204">
        <v>0</v>
      </c>
      <c r="M35" s="184">
        <f t="shared" si="5"/>
        <v>0</v>
      </c>
      <c r="N35" s="204">
        <v>0</v>
      </c>
    </row>
    <row r="36" spans="1:14">
      <c r="A36" s="16"/>
      <c r="B36" s="14"/>
      <c r="C36" s="14"/>
      <c r="D36" s="15"/>
      <c r="E36" s="68">
        <v>1</v>
      </c>
      <c r="F36" s="204">
        <v>0</v>
      </c>
      <c r="G36" s="204">
        <v>47</v>
      </c>
      <c r="H36" s="179">
        <f t="shared" si="4"/>
        <v>47</v>
      </c>
      <c r="I36" s="180">
        <v>6</v>
      </c>
      <c r="J36" s="179">
        <f t="shared" si="1"/>
        <v>53</v>
      </c>
      <c r="K36" s="204">
        <v>0</v>
      </c>
      <c r="L36" s="204">
        <v>0</v>
      </c>
      <c r="M36" s="184">
        <f t="shared" si="5"/>
        <v>0</v>
      </c>
      <c r="N36" s="204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83">
        <f t="shared" ref="F37:N37" si="6">SUM(F24:F36)</f>
        <v>352</v>
      </c>
      <c r="G37" s="179">
        <f t="shared" si="6"/>
        <v>87</v>
      </c>
      <c r="H37" s="76">
        <f t="shared" si="6"/>
        <v>439</v>
      </c>
      <c r="I37" s="77">
        <f t="shared" si="6"/>
        <v>6</v>
      </c>
      <c r="J37" s="64">
        <f t="shared" si="6"/>
        <v>445</v>
      </c>
      <c r="K37" s="183">
        <f t="shared" si="6"/>
        <v>43</v>
      </c>
      <c r="L37" s="179">
        <f t="shared" si="6"/>
        <v>4</v>
      </c>
      <c r="M37" s="64">
        <f t="shared" si="6"/>
        <v>47</v>
      </c>
      <c r="N37" s="183">
        <f t="shared" si="6"/>
        <v>10</v>
      </c>
    </row>
    <row r="38" spans="1:14">
      <c r="A38" s="16"/>
      <c r="B38" s="68"/>
      <c r="C38" s="68"/>
      <c r="D38" s="19"/>
      <c r="E38" s="66">
        <v>13</v>
      </c>
      <c r="F38" s="180">
        <v>8</v>
      </c>
      <c r="G38" s="180">
        <v>0</v>
      </c>
      <c r="H38" s="179">
        <f t="shared" si="4"/>
        <v>8</v>
      </c>
      <c r="I38" s="205">
        <v>0</v>
      </c>
      <c r="J38" s="179">
        <f t="shared" si="1"/>
        <v>8</v>
      </c>
      <c r="K38" s="205">
        <v>1</v>
      </c>
      <c r="L38" s="205">
        <v>0</v>
      </c>
      <c r="M38" s="184">
        <f>K38+L38</f>
        <v>1</v>
      </c>
      <c r="N38" s="20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80">
        <v>0</v>
      </c>
      <c r="G39" s="180">
        <v>0</v>
      </c>
      <c r="H39" s="179">
        <f t="shared" si="4"/>
        <v>0</v>
      </c>
      <c r="I39" s="205">
        <v>0</v>
      </c>
      <c r="J39" s="179">
        <f t="shared" si="1"/>
        <v>0</v>
      </c>
      <c r="K39" s="205">
        <v>0</v>
      </c>
      <c r="L39" s="205">
        <v>0</v>
      </c>
      <c r="M39" s="184">
        <f t="shared" ref="M39:M50" si="7">K39+L39</f>
        <v>0</v>
      </c>
      <c r="N39" s="205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80">
        <v>0</v>
      </c>
      <c r="G40" s="180">
        <v>0</v>
      </c>
      <c r="H40" s="179">
        <f t="shared" si="4"/>
        <v>0</v>
      </c>
      <c r="I40" s="205">
        <v>0</v>
      </c>
      <c r="J40" s="179">
        <f t="shared" si="1"/>
        <v>0</v>
      </c>
      <c r="K40" s="205">
        <v>0</v>
      </c>
      <c r="L40" s="205">
        <v>0</v>
      </c>
      <c r="M40" s="184">
        <f t="shared" si="7"/>
        <v>0</v>
      </c>
      <c r="N40" s="205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80">
        <v>0</v>
      </c>
      <c r="G41" s="180">
        <v>0</v>
      </c>
      <c r="H41" s="179">
        <f t="shared" si="4"/>
        <v>0</v>
      </c>
      <c r="I41" s="205">
        <v>0</v>
      </c>
      <c r="J41" s="179">
        <f t="shared" si="1"/>
        <v>0</v>
      </c>
      <c r="K41" s="205">
        <v>0</v>
      </c>
      <c r="L41" s="205">
        <v>0</v>
      </c>
      <c r="M41" s="184">
        <f t="shared" si="7"/>
        <v>0</v>
      </c>
      <c r="N41" s="205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80">
        <v>0</v>
      </c>
      <c r="G42" s="180">
        <v>0</v>
      </c>
      <c r="H42" s="179">
        <f t="shared" si="4"/>
        <v>0</v>
      </c>
      <c r="I42" s="205">
        <v>0</v>
      </c>
      <c r="J42" s="179">
        <f t="shared" si="1"/>
        <v>0</v>
      </c>
      <c r="K42" s="205">
        <v>0</v>
      </c>
      <c r="L42" s="205">
        <v>0</v>
      </c>
      <c r="M42" s="184">
        <f t="shared" si="7"/>
        <v>0</v>
      </c>
      <c r="N42" s="20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80">
        <v>0</v>
      </c>
      <c r="G43" s="180">
        <v>0</v>
      </c>
      <c r="H43" s="179">
        <f t="shared" si="4"/>
        <v>0</v>
      </c>
      <c r="I43" s="205">
        <v>0</v>
      </c>
      <c r="J43" s="179">
        <f t="shared" si="1"/>
        <v>0</v>
      </c>
      <c r="K43" s="205">
        <v>0</v>
      </c>
      <c r="L43" s="205">
        <v>0</v>
      </c>
      <c r="M43" s="184">
        <f t="shared" si="7"/>
        <v>0</v>
      </c>
      <c r="N43" s="205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80">
        <v>0</v>
      </c>
      <c r="G44" s="180">
        <v>0</v>
      </c>
      <c r="H44" s="179">
        <f t="shared" si="4"/>
        <v>0</v>
      </c>
      <c r="I44" s="205">
        <v>0</v>
      </c>
      <c r="J44" s="179">
        <f t="shared" si="1"/>
        <v>0</v>
      </c>
      <c r="K44" s="205">
        <v>0</v>
      </c>
      <c r="L44" s="205">
        <v>0</v>
      </c>
      <c r="M44" s="184">
        <f t="shared" si="7"/>
        <v>0</v>
      </c>
      <c r="N44" s="205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80">
        <v>0</v>
      </c>
      <c r="G45" s="180">
        <v>0</v>
      </c>
      <c r="H45" s="179">
        <f t="shared" si="4"/>
        <v>0</v>
      </c>
      <c r="I45" s="205">
        <v>0</v>
      </c>
      <c r="J45" s="179">
        <f t="shared" si="1"/>
        <v>0</v>
      </c>
      <c r="K45" s="205">
        <v>0</v>
      </c>
      <c r="L45" s="205">
        <v>0</v>
      </c>
      <c r="M45" s="184">
        <f t="shared" si="7"/>
        <v>0</v>
      </c>
      <c r="N45" s="205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80">
        <v>0</v>
      </c>
      <c r="G46" s="180">
        <v>0</v>
      </c>
      <c r="H46" s="179">
        <f t="shared" si="4"/>
        <v>0</v>
      </c>
      <c r="I46" s="205">
        <v>0</v>
      </c>
      <c r="J46" s="179">
        <f t="shared" si="1"/>
        <v>0</v>
      </c>
      <c r="K46" s="205">
        <v>0</v>
      </c>
      <c r="L46" s="205">
        <v>0</v>
      </c>
      <c r="M46" s="184">
        <f t="shared" si="7"/>
        <v>0</v>
      </c>
      <c r="N46" s="205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80">
        <v>0</v>
      </c>
      <c r="G47" s="180">
        <v>0</v>
      </c>
      <c r="H47" s="179">
        <f t="shared" si="4"/>
        <v>0</v>
      </c>
      <c r="I47" s="205">
        <v>0</v>
      </c>
      <c r="J47" s="179">
        <f t="shared" si="1"/>
        <v>0</v>
      </c>
      <c r="K47" s="205">
        <v>0</v>
      </c>
      <c r="L47" s="205">
        <v>0</v>
      </c>
      <c r="M47" s="184">
        <f t="shared" si="7"/>
        <v>0</v>
      </c>
      <c r="N47" s="205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80">
        <v>0</v>
      </c>
      <c r="G48" s="180">
        <v>0</v>
      </c>
      <c r="H48" s="179">
        <f t="shared" si="4"/>
        <v>0</v>
      </c>
      <c r="I48" s="205">
        <v>0</v>
      </c>
      <c r="J48" s="179">
        <f t="shared" si="1"/>
        <v>0</v>
      </c>
      <c r="K48" s="205">
        <v>0</v>
      </c>
      <c r="L48" s="205">
        <v>0</v>
      </c>
      <c r="M48" s="184">
        <f t="shared" si="7"/>
        <v>0</v>
      </c>
      <c r="N48" s="205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80">
        <v>0</v>
      </c>
      <c r="G49" s="180">
        <v>0</v>
      </c>
      <c r="H49" s="179">
        <f t="shared" si="4"/>
        <v>0</v>
      </c>
      <c r="I49" s="205">
        <v>0</v>
      </c>
      <c r="J49" s="179">
        <f t="shared" si="1"/>
        <v>0</v>
      </c>
      <c r="K49" s="205">
        <v>0</v>
      </c>
      <c r="L49" s="205">
        <v>0</v>
      </c>
      <c r="M49" s="184">
        <f t="shared" si="7"/>
        <v>0</v>
      </c>
      <c r="N49" s="205">
        <v>0</v>
      </c>
    </row>
    <row r="50" spans="1:14">
      <c r="A50" s="16"/>
      <c r="B50" s="14"/>
      <c r="C50" s="15"/>
      <c r="D50" s="14"/>
      <c r="E50" s="68">
        <v>1</v>
      </c>
      <c r="F50" s="186">
        <v>0</v>
      </c>
      <c r="G50" s="186">
        <v>0</v>
      </c>
      <c r="H50" s="187">
        <f t="shared" si="4"/>
        <v>0</v>
      </c>
      <c r="I50" s="206">
        <v>2</v>
      </c>
      <c r="J50" s="187">
        <f t="shared" si="1"/>
        <v>2</v>
      </c>
      <c r="K50" s="206">
        <v>0</v>
      </c>
      <c r="L50" s="206">
        <v>0</v>
      </c>
      <c r="M50" s="189">
        <f t="shared" si="7"/>
        <v>0</v>
      </c>
      <c r="N50" s="206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9">
        <f t="shared" ref="F51:N51" si="8">SUM(F38:F50)</f>
        <v>8</v>
      </c>
      <c r="G51" s="179">
        <f t="shared" si="8"/>
        <v>0</v>
      </c>
      <c r="H51" s="179">
        <f t="shared" si="8"/>
        <v>8</v>
      </c>
      <c r="I51" s="179">
        <f t="shared" si="8"/>
        <v>2</v>
      </c>
      <c r="J51" s="179">
        <f t="shared" si="8"/>
        <v>10</v>
      </c>
      <c r="K51" s="179">
        <f t="shared" si="8"/>
        <v>1</v>
      </c>
      <c r="L51" s="179">
        <f t="shared" si="8"/>
        <v>0</v>
      </c>
      <c r="M51" s="179">
        <f t="shared" si="8"/>
        <v>1</v>
      </c>
      <c r="N51" s="179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7"/>
      <c r="I52" s="177"/>
      <c r="J52" s="177"/>
      <c r="K52" s="177"/>
      <c r="L52" s="177"/>
      <c r="M52" s="177"/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675</v>
      </c>
      <c r="G53" s="22">
        <f t="shared" si="9"/>
        <v>148</v>
      </c>
      <c r="H53" s="22">
        <f t="shared" si="9"/>
        <v>823</v>
      </c>
      <c r="I53" s="22">
        <f t="shared" si="9"/>
        <v>14</v>
      </c>
      <c r="J53" s="22">
        <f t="shared" si="9"/>
        <v>837</v>
      </c>
      <c r="K53" s="22">
        <f>+K23+K37+K51+K52</f>
        <v>81</v>
      </c>
      <c r="L53" s="22">
        <f t="shared" ref="L53:N53" si="10">+L23+L37+L51+L52</f>
        <v>10</v>
      </c>
      <c r="M53" s="22">
        <f t="shared" si="10"/>
        <v>91</v>
      </c>
      <c r="N53" s="22">
        <f t="shared" si="10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4" sqref="F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80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76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42978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87</v>
      </c>
      <c r="G10" s="177">
        <v>0</v>
      </c>
      <c r="H10" s="171">
        <f>F10+G10</f>
        <v>87</v>
      </c>
      <c r="I10" s="177">
        <v>0</v>
      </c>
      <c r="J10" s="171">
        <f>H10+I10</f>
        <v>87</v>
      </c>
      <c r="K10" s="181">
        <v>31</v>
      </c>
      <c r="L10" s="181">
        <v>2</v>
      </c>
      <c r="M10" s="172">
        <f>K10+L10</f>
        <v>33</v>
      </c>
      <c r="N10" s="181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29</v>
      </c>
      <c r="G11" s="177">
        <v>0</v>
      </c>
      <c r="H11" s="171">
        <f t="shared" ref="H11:H22" si="0">F11+G11</f>
        <v>29</v>
      </c>
      <c r="I11" s="177">
        <v>0</v>
      </c>
      <c r="J11" s="171">
        <f t="shared" ref="J11:J50" si="1">H11+I11</f>
        <v>29</v>
      </c>
      <c r="K11" s="181">
        <v>0</v>
      </c>
      <c r="L11" s="181">
        <v>0</v>
      </c>
      <c r="M11" s="17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4</v>
      </c>
      <c r="G12" s="177">
        <v>0</v>
      </c>
      <c r="H12" s="171">
        <f t="shared" si="0"/>
        <v>4</v>
      </c>
      <c r="I12" s="177">
        <v>0</v>
      </c>
      <c r="J12" s="171">
        <f t="shared" si="1"/>
        <v>4</v>
      </c>
      <c r="K12" s="181">
        <v>1</v>
      </c>
      <c r="L12" s="181">
        <v>0</v>
      </c>
      <c r="M12" s="172">
        <f t="shared" si="2"/>
        <v>1</v>
      </c>
      <c r="N12" s="18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1</v>
      </c>
      <c r="G13" s="177">
        <v>0</v>
      </c>
      <c r="H13" s="171">
        <f t="shared" si="0"/>
        <v>1</v>
      </c>
      <c r="I13" s="177">
        <v>0</v>
      </c>
      <c r="J13" s="171">
        <f t="shared" si="1"/>
        <v>1</v>
      </c>
      <c r="K13" s="181">
        <v>0</v>
      </c>
      <c r="L13" s="181">
        <v>0</v>
      </c>
      <c r="M13" s="172">
        <f t="shared" si="2"/>
        <v>0</v>
      </c>
      <c r="N13" s="181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2</v>
      </c>
      <c r="G14" s="177">
        <v>0</v>
      </c>
      <c r="H14" s="171">
        <f t="shared" si="0"/>
        <v>2</v>
      </c>
      <c r="I14" s="177">
        <v>0</v>
      </c>
      <c r="J14" s="171">
        <f t="shared" si="1"/>
        <v>2</v>
      </c>
      <c r="K14" s="181">
        <v>0</v>
      </c>
      <c r="L14" s="181">
        <v>1</v>
      </c>
      <c r="M14" s="172">
        <f t="shared" si="2"/>
        <v>1</v>
      </c>
      <c r="N14" s="181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15</v>
      </c>
      <c r="G15" s="177">
        <v>0</v>
      </c>
      <c r="H15" s="171">
        <f t="shared" si="0"/>
        <v>15</v>
      </c>
      <c r="I15" s="177">
        <v>0</v>
      </c>
      <c r="J15" s="171">
        <f t="shared" si="1"/>
        <v>15</v>
      </c>
      <c r="K15" s="181">
        <v>0</v>
      </c>
      <c r="L15" s="181">
        <v>0</v>
      </c>
      <c r="M15" s="172">
        <f t="shared" si="2"/>
        <v>0</v>
      </c>
      <c r="N15" s="18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13</v>
      </c>
      <c r="G16" s="177">
        <v>0</v>
      </c>
      <c r="H16" s="171">
        <f t="shared" si="0"/>
        <v>13</v>
      </c>
      <c r="I16" s="177">
        <v>0</v>
      </c>
      <c r="J16" s="171">
        <f t="shared" si="1"/>
        <v>13</v>
      </c>
      <c r="K16" s="181">
        <v>0</v>
      </c>
      <c r="L16" s="181">
        <v>0</v>
      </c>
      <c r="M16" s="172">
        <f t="shared" si="2"/>
        <v>0</v>
      </c>
      <c r="N16" s="18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10</v>
      </c>
      <c r="G17" s="177">
        <v>0</v>
      </c>
      <c r="H17" s="171">
        <f t="shared" si="0"/>
        <v>10</v>
      </c>
      <c r="I17" s="177">
        <v>0</v>
      </c>
      <c r="J17" s="171">
        <f t="shared" si="1"/>
        <v>10</v>
      </c>
      <c r="K17" s="181">
        <v>0</v>
      </c>
      <c r="L17" s="181">
        <v>0</v>
      </c>
      <c r="M17" s="172">
        <f t="shared" si="2"/>
        <v>0</v>
      </c>
      <c r="N17" s="18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12</v>
      </c>
      <c r="G18" s="177">
        <v>0</v>
      </c>
      <c r="H18" s="171">
        <f t="shared" si="0"/>
        <v>12</v>
      </c>
      <c r="I18" s="177">
        <v>0</v>
      </c>
      <c r="J18" s="171">
        <f t="shared" si="1"/>
        <v>12</v>
      </c>
      <c r="K18" s="181">
        <v>0</v>
      </c>
      <c r="L18" s="181">
        <v>0</v>
      </c>
      <c r="M18" s="172">
        <f t="shared" si="2"/>
        <v>0</v>
      </c>
      <c r="N18" s="18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7">
        <v>18</v>
      </c>
      <c r="G19" s="177">
        <v>0</v>
      </c>
      <c r="H19" s="171">
        <f t="shared" si="0"/>
        <v>18</v>
      </c>
      <c r="I19" s="177">
        <v>0</v>
      </c>
      <c r="J19" s="171">
        <f t="shared" si="1"/>
        <v>18</v>
      </c>
      <c r="K19" s="181">
        <v>0</v>
      </c>
      <c r="L19" s="181">
        <v>0</v>
      </c>
      <c r="M19" s="172">
        <f t="shared" si="2"/>
        <v>0</v>
      </c>
      <c r="N19" s="18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7">
        <v>0</v>
      </c>
      <c r="G20" s="177">
        <v>3</v>
      </c>
      <c r="H20" s="171">
        <f t="shared" si="0"/>
        <v>3</v>
      </c>
      <c r="I20" s="177">
        <v>0</v>
      </c>
      <c r="J20" s="171">
        <f t="shared" si="1"/>
        <v>3</v>
      </c>
      <c r="K20" s="181">
        <v>0</v>
      </c>
      <c r="L20" s="181">
        <v>0</v>
      </c>
      <c r="M20" s="172">
        <f t="shared" si="2"/>
        <v>0</v>
      </c>
      <c r="N20" s="181">
        <v>0</v>
      </c>
    </row>
    <row r="21" spans="1:14">
      <c r="A21" s="16"/>
      <c r="B21" s="12"/>
      <c r="C21" s="17"/>
      <c r="D21" s="9"/>
      <c r="E21" s="69">
        <v>2</v>
      </c>
      <c r="F21" s="177">
        <v>0</v>
      </c>
      <c r="G21" s="177">
        <v>1</v>
      </c>
      <c r="H21" s="171">
        <f t="shared" si="0"/>
        <v>1</v>
      </c>
      <c r="I21" s="177">
        <v>0</v>
      </c>
      <c r="J21" s="171">
        <f t="shared" si="1"/>
        <v>1</v>
      </c>
      <c r="K21" s="181">
        <v>0</v>
      </c>
      <c r="L21" s="181">
        <v>0</v>
      </c>
      <c r="M21" s="172">
        <f t="shared" si="2"/>
        <v>0</v>
      </c>
      <c r="N21" s="181">
        <v>0</v>
      </c>
    </row>
    <row r="22" spans="1:14">
      <c r="A22" s="16"/>
      <c r="B22" s="14"/>
      <c r="C22" s="18"/>
      <c r="D22" s="9"/>
      <c r="E22" s="68">
        <v>1</v>
      </c>
      <c r="F22" s="177">
        <v>0</v>
      </c>
      <c r="G22" s="177">
        <v>0</v>
      </c>
      <c r="H22" s="171">
        <f t="shared" si="0"/>
        <v>0</v>
      </c>
      <c r="I22" s="177">
        <v>8</v>
      </c>
      <c r="J22" s="171">
        <f t="shared" si="1"/>
        <v>8</v>
      </c>
      <c r="K22" s="181">
        <v>0</v>
      </c>
      <c r="L22" s="181">
        <v>0</v>
      </c>
      <c r="M22" s="172">
        <f t="shared" si="2"/>
        <v>0</v>
      </c>
      <c r="N22" s="181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191</v>
      </c>
      <c r="G23" s="171">
        <f t="shared" si="3"/>
        <v>4</v>
      </c>
      <c r="H23" s="140">
        <f t="shared" si="3"/>
        <v>195</v>
      </c>
      <c r="I23" s="171">
        <f t="shared" si="3"/>
        <v>8</v>
      </c>
      <c r="J23" s="140">
        <f t="shared" si="3"/>
        <v>203</v>
      </c>
      <c r="K23" s="173">
        <f t="shared" si="3"/>
        <v>32</v>
      </c>
      <c r="L23" s="173">
        <f t="shared" si="3"/>
        <v>3</v>
      </c>
      <c r="M23" s="171">
        <f t="shared" si="3"/>
        <v>35</v>
      </c>
      <c r="N23" s="171">
        <f t="shared" si="3"/>
        <v>4</v>
      </c>
    </row>
    <row r="24" spans="1:14">
      <c r="A24" s="16"/>
      <c r="B24" s="12"/>
      <c r="C24" s="12"/>
      <c r="D24" s="15"/>
      <c r="E24" s="14">
        <v>13</v>
      </c>
      <c r="F24" s="177">
        <v>198</v>
      </c>
      <c r="G24" s="177">
        <v>0</v>
      </c>
      <c r="H24" s="171">
        <f>F24+G24</f>
        <v>198</v>
      </c>
      <c r="I24" s="177">
        <v>0</v>
      </c>
      <c r="J24" s="171">
        <f t="shared" si="1"/>
        <v>198</v>
      </c>
      <c r="K24" s="181">
        <v>44</v>
      </c>
      <c r="L24" s="181">
        <v>8</v>
      </c>
      <c r="M24" s="174">
        <f>K24+L24</f>
        <v>52</v>
      </c>
      <c r="N24" s="181">
        <v>11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45</v>
      </c>
      <c r="G25" s="177">
        <v>0</v>
      </c>
      <c r="H25" s="171">
        <f t="shared" ref="H25:H50" si="4">F25+G25</f>
        <v>45</v>
      </c>
      <c r="I25" s="177">
        <v>0</v>
      </c>
      <c r="J25" s="171">
        <f t="shared" si="1"/>
        <v>45</v>
      </c>
      <c r="K25" s="181">
        <v>0</v>
      </c>
      <c r="L25" s="181">
        <v>0</v>
      </c>
      <c r="M25" s="174">
        <f t="shared" ref="M25:M36" si="5">K25+L25</f>
        <v>0</v>
      </c>
      <c r="N25" s="18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7">
        <v>14</v>
      </c>
      <c r="G26" s="177">
        <v>0</v>
      </c>
      <c r="H26" s="171">
        <f t="shared" si="4"/>
        <v>14</v>
      </c>
      <c r="I26" s="177">
        <v>0</v>
      </c>
      <c r="J26" s="171">
        <f t="shared" si="1"/>
        <v>14</v>
      </c>
      <c r="K26" s="181">
        <v>0</v>
      </c>
      <c r="L26" s="181">
        <v>0</v>
      </c>
      <c r="M26" s="174">
        <f t="shared" si="5"/>
        <v>0</v>
      </c>
      <c r="N26" s="18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8</v>
      </c>
      <c r="G27" s="177">
        <v>0</v>
      </c>
      <c r="H27" s="171">
        <f t="shared" si="4"/>
        <v>8</v>
      </c>
      <c r="I27" s="177">
        <v>0</v>
      </c>
      <c r="J27" s="171">
        <f t="shared" si="1"/>
        <v>8</v>
      </c>
      <c r="K27" s="181">
        <v>0</v>
      </c>
      <c r="L27" s="181">
        <v>0</v>
      </c>
      <c r="M27" s="174">
        <f t="shared" si="5"/>
        <v>0</v>
      </c>
      <c r="N27" s="18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3</v>
      </c>
      <c r="G28" s="177">
        <v>0</v>
      </c>
      <c r="H28" s="171">
        <f t="shared" si="4"/>
        <v>3</v>
      </c>
      <c r="I28" s="177">
        <v>0</v>
      </c>
      <c r="J28" s="171">
        <f t="shared" si="1"/>
        <v>3</v>
      </c>
      <c r="K28" s="181">
        <v>0</v>
      </c>
      <c r="L28" s="181">
        <v>1</v>
      </c>
      <c r="M28" s="174">
        <f t="shared" si="5"/>
        <v>1</v>
      </c>
      <c r="N28" s="181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16</v>
      </c>
      <c r="G29" s="177">
        <v>0</v>
      </c>
      <c r="H29" s="171">
        <f t="shared" si="4"/>
        <v>16</v>
      </c>
      <c r="I29" s="177">
        <v>0</v>
      </c>
      <c r="J29" s="171">
        <f t="shared" si="1"/>
        <v>16</v>
      </c>
      <c r="K29" s="181">
        <v>0</v>
      </c>
      <c r="L29" s="181">
        <v>0</v>
      </c>
      <c r="M29" s="174">
        <f t="shared" si="5"/>
        <v>0</v>
      </c>
      <c r="N29" s="18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10</v>
      </c>
      <c r="G30" s="177">
        <v>0</v>
      </c>
      <c r="H30" s="171">
        <f t="shared" si="4"/>
        <v>10</v>
      </c>
      <c r="I30" s="177">
        <v>0</v>
      </c>
      <c r="J30" s="171">
        <f t="shared" si="1"/>
        <v>10</v>
      </c>
      <c r="K30" s="181">
        <v>0</v>
      </c>
      <c r="L30" s="181">
        <v>0</v>
      </c>
      <c r="M30" s="174">
        <f t="shared" si="5"/>
        <v>0</v>
      </c>
      <c r="N30" s="18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9</v>
      </c>
      <c r="G31" s="177">
        <v>0</v>
      </c>
      <c r="H31" s="171">
        <f t="shared" si="4"/>
        <v>9</v>
      </c>
      <c r="I31" s="177">
        <v>0</v>
      </c>
      <c r="J31" s="171">
        <f t="shared" si="1"/>
        <v>9</v>
      </c>
      <c r="K31" s="181">
        <v>0</v>
      </c>
      <c r="L31" s="181">
        <v>0</v>
      </c>
      <c r="M31" s="174">
        <f t="shared" si="5"/>
        <v>0</v>
      </c>
      <c r="N31" s="181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7">
        <v>12</v>
      </c>
      <c r="G32" s="177">
        <v>0</v>
      </c>
      <c r="H32" s="171">
        <f t="shared" si="4"/>
        <v>12</v>
      </c>
      <c r="I32" s="177">
        <v>0</v>
      </c>
      <c r="J32" s="171">
        <f t="shared" si="1"/>
        <v>12</v>
      </c>
      <c r="K32" s="181">
        <v>0</v>
      </c>
      <c r="L32" s="181">
        <v>0</v>
      </c>
      <c r="M32" s="174">
        <f t="shared" si="5"/>
        <v>0</v>
      </c>
      <c r="N32" s="181">
        <v>0</v>
      </c>
    </row>
    <row r="33" spans="1:14">
      <c r="A33" s="16"/>
      <c r="B33" s="12"/>
      <c r="C33" s="12"/>
      <c r="D33" s="15"/>
      <c r="E33" s="69">
        <v>4</v>
      </c>
      <c r="F33" s="177">
        <v>17</v>
      </c>
      <c r="G33" s="177">
        <v>0</v>
      </c>
      <c r="H33" s="171">
        <f t="shared" si="4"/>
        <v>17</v>
      </c>
      <c r="I33" s="177">
        <v>0</v>
      </c>
      <c r="J33" s="171">
        <f t="shared" si="1"/>
        <v>17</v>
      </c>
      <c r="K33" s="181">
        <v>0</v>
      </c>
      <c r="L33" s="181">
        <v>0</v>
      </c>
      <c r="M33" s="174">
        <f t="shared" si="5"/>
        <v>0</v>
      </c>
      <c r="N33" s="18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7">
        <v>0</v>
      </c>
      <c r="G34" s="177">
        <v>12</v>
      </c>
      <c r="H34" s="171">
        <f t="shared" si="4"/>
        <v>12</v>
      </c>
      <c r="I34" s="177">
        <v>0</v>
      </c>
      <c r="J34" s="171">
        <f t="shared" si="1"/>
        <v>12</v>
      </c>
      <c r="K34" s="181">
        <v>0</v>
      </c>
      <c r="L34" s="181">
        <v>0</v>
      </c>
      <c r="M34" s="174">
        <f t="shared" si="5"/>
        <v>0</v>
      </c>
      <c r="N34" s="181">
        <v>0</v>
      </c>
    </row>
    <row r="35" spans="1:14">
      <c r="A35" s="16"/>
      <c r="B35" s="12"/>
      <c r="C35" s="12"/>
      <c r="D35" s="15"/>
      <c r="E35" s="69">
        <v>2</v>
      </c>
      <c r="F35" s="177">
        <v>0</v>
      </c>
      <c r="G35" s="177">
        <v>0</v>
      </c>
      <c r="H35" s="171">
        <f t="shared" si="4"/>
        <v>0</v>
      </c>
      <c r="I35" s="177">
        <v>0</v>
      </c>
      <c r="J35" s="171">
        <f t="shared" si="1"/>
        <v>0</v>
      </c>
      <c r="K35" s="181">
        <v>0</v>
      </c>
      <c r="L35" s="181">
        <v>0</v>
      </c>
      <c r="M35" s="174">
        <f t="shared" si="5"/>
        <v>0</v>
      </c>
      <c r="N35" s="181">
        <v>0</v>
      </c>
    </row>
    <row r="36" spans="1:14">
      <c r="A36" s="16"/>
      <c r="B36" s="14"/>
      <c r="C36" s="14"/>
      <c r="D36" s="15"/>
      <c r="E36" s="68">
        <v>1</v>
      </c>
      <c r="F36" s="177">
        <v>0</v>
      </c>
      <c r="G36" s="177">
        <v>0</v>
      </c>
      <c r="H36" s="171">
        <f t="shared" si="4"/>
        <v>0</v>
      </c>
      <c r="I36" s="177">
        <v>9</v>
      </c>
      <c r="J36" s="171">
        <f t="shared" si="1"/>
        <v>9</v>
      </c>
      <c r="K36" s="181">
        <v>0</v>
      </c>
      <c r="L36" s="181">
        <v>0</v>
      </c>
      <c r="M36" s="174">
        <f t="shared" si="5"/>
        <v>0</v>
      </c>
      <c r="N36" s="181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332</v>
      </c>
      <c r="G37" s="171">
        <f t="shared" si="6"/>
        <v>12</v>
      </c>
      <c r="H37" s="144">
        <f t="shared" si="6"/>
        <v>344</v>
      </c>
      <c r="I37" s="145">
        <f t="shared" si="6"/>
        <v>9</v>
      </c>
      <c r="J37" s="140">
        <f t="shared" si="6"/>
        <v>353</v>
      </c>
      <c r="K37" s="173">
        <f t="shared" si="6"/>
        <v>44</v>
      </c>
      <c r="L37" s="171">
        <f t="shared" si="6"/>
        <v>9</v>
      </c>
      <c r="M37" s="140">
        <f t="shared" si="6"/>
        <v>53</v>
      </c>
      <c r="N37" s="173">
        <f t="shared" si="6"/>
        <v>12</v>
      </c>
    </row>
    <row r="38" spans="1:14">
      <c r="A38" s="16"/>
      <c r="B38" s="68"/>
      <c r="C38" s="68"/>
      <c r="D38" s="19"/>
      <c r="E38" s="66">
        <v>13</v>
      </c>
      <c r="F38" s="177">
        <v>1</v>
      </c>
      <c r="G38" s="177">
        <v>0</v>
      </c>
      <c r="H38" s="171">
        <f t="shared" si="4"/>
        <v>1</v>
      </c>
      <c r="I38" s="177">
        <v>0</v>
      </c>
      <c r="J38" s="171">
        <f t="shared" si="1"/>
        <v>1</v>
      </c>
      <c r="K38" s="205">
        <v>0</v>
      </c>
      <c r="L38" s="181">
        <v>0</v>
      </c>
      <c r="M38" s="174">
        <f>K38+L38</f>
        <v>0</v>
      </c>
      <c r="N38" s="20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>
        <v>0</v>
      </c>
      <c r="G39" s="177">
        <v>0</v>
      </c>
      <c r="H39" s="171">
        <f t="shared" si="4"/>
        <v>0</v>
      </c>
      <c r="I39" s="177">
        <v>0</v>
      </c>
      <c r="J39" s="171">
        <f t="shared" si="1"/>
        <v>0</v>
      </c>
      <c r="K39" s="205">
        <v>0</v>
      </c>
      <c r="L39" s="181">
        <v>0</v>
      </c>
      <c r="M39" s="174">
        <f t="shared" ref="M39:M50" si="7">K39+L39</f>
        <v>0</v>
      </c>
      <c r="N39" s="205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>
        <v>1</v>
      </c>
      <c r="G40" s="177">
        <v>0</v>
      </c>
      <c r="H40" s="171">
        <f t="shared" si="4"/>
        <v>1</v>
      </c>
      <c r="I40" s="177">
        <v>0</v>
      </c>
      <c r="J40" s="171">
        <f t="shared" si="1"/>
        <v>1</v>
      </c>
      <c r="K40" s="205">
        <v>0</v>
      </c>
      <c r="L40" s="205">
        <v>0</v>
      </c>
      <c r="M40" s="174">
        <f t="shared" si="7"/>
        <v>0</v>
      </c>
      <c r="N40" s="205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>
        <v>0</v>
      </c>
      <c r="G41" s="177">
        <v>0</v>
      </c>
      <c r="H41" s="171">
        <f t="shared" si="4"/>
        <v>0</v>
      </c>
      <c r="I41" s="177">
        <v>0</v>
      </c>
      <c r="J41" s="171">
        <f t="shared" si="1"/>
        <v>0</v>
      </c>
      <c r="K41" s="205">
        <v>0</v>
      </c>
      <c r="L41" s="205">
        <v>0</v>
      </c>
      <c r="M41" s="174">
        <f t="shared" si="7"/>
        <v>0</v>
      </c>
      <c r="N41" s="205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>
        <v>0</v>
      </c>
      <c r="G42" s="177">
        <v>0</v>
      </c>
      <c r="H42" s="171">
        <f t="shared" si="4"/>
        <v>0</v>
      </c>
      <c r="I42" s="177">
        <v>0</v>
      </c>
      <c r="J42" s="171">
        <f t="shared" si="1"/>
        <v>0</v>
      </c>
      <c r="K42" s="205">
        <v>0</v>
      </c>
      <c r="L42" s="205">
        <v>0</v>
      </c>
      <c r="M42" s="174">
        <f t="shared" si="7"/>
        <v>0</v>
      </c>
      <c r="N42" s="20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>
        <v>0</v>
      </c>
      <c r="G43" s="177">
        <v>0</v>
      </c>
      <c r="H43" s="171">
        <f t="shared" si="4"/>
        <v>0</v>
      </c>
      <c r="I43" s="177">
        <v>0</v>
      </c>
      <c r="J43" s="171">
        <f t="shared" si="1"/>
        <v>0</v>
      </c>
      <c r="K43" s="205">
        <v>0</v>
      </c>
      <c r="L43" s="205">
        <v>0</v>
      </c>
      <c r="M43" s="174">
        <f t="shared" si="7"/>
        <v>0</v>
      </c>
      <c r="N43" s="205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>
        <v>0</v>
      </c>
      <c r="G44" s="177">
        <v>0</v>
      </c>
      <c r="H44" s="171">
        <f t="shared" si="4"/>
        <v>0</v>
      </c>
      <c r="I44" s="177">
        <v>0</v>
      </c>
      <c r="J44" s="171">
        <f t="shared" si="1"/>
        <v>0</v>
      </c>
      <c r="K44" s="205">
        <v>0</v>
      </c>
      <c r="L44" s="205">
        <v>0</v>
      </c>
      <c r="M44" s="174">
        <f t="shared" si="7"/>
        <v>0</v>
      </c>
      <c r="N44" s="205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>
        <v>0</v>
      </c>
      <c r="G45" s="177">
        <v>0</v>
      </c>
      <c r="H45" s="171">
        <f t="shared" si="4"/>
        <v>0</v>
      </c>
      <c r="I45" s="177">
        <v>0</v>
      </c>
      <c r="J45" s="171">
        <f t="shared" si="1"/>
        <v>0</v>
      </c>
      <c r="K45" s="205">
        <v>0</v>
      </c>
      <c r="L45" s="205">
        <v>0</v>
      </c>
      <c r="M45" s="174">
        <f t="shared" si="7"/>
        <v>0</v>
      </c>
      <c r="N45" s="205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>
        <v>0</v>
      </c>
      <c r="G46" s="177">
        <v>0</v>
      </c>
      <c r="H46" s="171">
        <f t="shared" si="4"/>
        <v>0</v>
      </c>
      <c r="I46" s="177">
        <v>0</v>
      </c>
      <c r="J46" s="171">
        <f t="shared" si="1"/>
        <v>0</v>
      </c>
      <c r="K46" s="205">
        <v>0</v>
      </c>
      <c r="L46" s="205">
        <v>0</v>
      </c>
      <c r="M46" s="174">
        <f t="shared" si="7"/>
        <v>0</v>
      </c>
      <c r="N46" s="205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7">
        <v>0</v>
      </c>
      <c r="G47" s="177">
        <v>0</v>
      </c>
      <c r="H47" s="171">
        <f t="shared" si="4"/>
        <v>0</v>
      </c>
      <c r="I47" s="177">
        <v>0</v>
      </c>
      <c r="J47" s="171">
        <f t="shared" si="1"/>
        <v>0</v>
      </c>
      <c r="K47" s="205">
        <v>0</v>
      </c>
      <c r="L47" s="205">
        <v>0</v>
      </c>
      <c r="M47" s="174">
        <f t="shared" si="7"/>
        <v>0</v>
      </c>
      <c r="N47" s="205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>
        <v>0</v>
      </c>
      <c r="G48" s="177">
        <v>0</v>
      </c>
      <c r="H48" s="171">
        <f t="shared" si="4"/>
        <v>0</v>
      </c>
      <c r="I48" s="177">
        <v>0</v>
      </c>
      <c r="J48" s="171">
        <f t="shared" si="1"/>
        <v>0</v>
      </c>
      <c r="K48" s="205">
        <v>0</v>
      </c>
      <c r="L48" s="205">
        <v>0</v>
      </c>
      <c r="M48" s="174">
        <f t="shared" si="7"/>
        <v>0</v>
      </c>
      <c r="N48" s="205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7">
        <v>0</v>
      </c>
      <c r="G49" s="177">
        <v>0</v>
      </c>
      <c r="H49" s="171">
        <f t="shared" si="4"/>
        <v>0</v>
      </c>
      <c r="I49" s="177">
        <v>0</v>
      </c>
      <c r="J49" s="171">
        <f t="shared" si="1"/>
        <v>0</v>
      </c>
      <c r="K49" s="205">
        <v>0</v>
      </c>
      <c r="L49" s="205">
        <v>0</v>
      </c>
      <c r="M49" s="174">
        <f t="shared" si="7"/>
        <v>0</v>
      </c>
      <c r="N49" s="205">
        <v>0</v>
      </c>
    </row>
    <row r="50" spans="1:14">
      <c r="A50" s="16"/>
      <c r="B50" s="14"/>
      <c r="C50" s="15"/>
      <c r="D50" s="14"/>
      <c r="E50" s="68">
        <v>1</v>
      </c>
      <c r="F50" s="185">
        <v>0</v>
      </c>
      <c r="G50" s="185">
        <v>0</v>
      </c>
      <c r="H50" s="175">
        <f t="shared" si="4"/>
        <v>0</v>
      </c>
      <c r="I50" s="185">
        <v>0</v>
      </c>
      <c r="J50" s="175">
        <f t="shared" si="1"/>
        <v>0</v>
      </c>
      <c r="K50" s="205">
        <v>0</v>
      </c>
      <c r="L50" s="205">
        <v>0</v>
      </c>
      <c r="M50" s="176">
        <f t="shared" si="7"/>
        <v>0</v>
      </c>
      <c r="N50" s="205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2</v>
      </c>
      <c r="G51" s="171">
        <f t="shared" si="8"/>
        <v>0</v>
      </c>
      <c r="H51" s="171">
        <f t="shared" si="8"/>
        <v>2</v>
      </c>
      <c r="I51" s="171">
        <f t="shared" si="8"/>
        <v>0</v>
      </c>
      <c r="J51" s="171">
        <f t="shared" si="8"/>
        <v>2</v>
      </c>
      <c r="K51" s="171">
        <f t="shared" si="8"/>
        <v>0</v>
      </c>
      <c r="L51" s="171">
        <f t="shared" si="8"/>
        <v>0</v>
      </c>
      <c r="M51" s="171">
        <f t="shared" si="8"/>
        <v>0</v>
      </c>
      <c r="N51" s="1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525</v>
      </c>
      <c r="G53" s="22">
        <f t="shared" si="9"/>
        <v>16</v>
      </c>
      <c r="H53" s="22">
        <f t="shared" si="9"/>
        <v>541</v>
      </c>
      <c r="I53" s="22">
        <f t="shared" si="9"/>
        <v>17</v>
      </c>
      <c r="J53" s="22">
        <f t="shared" si="9"/>
        <v>558</v>
      </c>
      <c r="K53" s="22">
        <f>+K23+K37+K51+K52</f>
        <v>76</v>
      </c>
      <c r="L53" s="22">
        <f t="shared" ref="L53:N53" si="10">+L23+L37+L51+L52</f>
        <v>12</v>
      </c>
      <c r="M53" s="22">
        <f t="shared" si="10"/>
        <v>88</v>
      </c>
      <c r="N53" s="22">
        <f t="shared" si="10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2016-09-23T14:26:18Z</cp:lastPrinted>
  <dcterms:created xsi:type="dcterms:W3CDTF">2010-01-11T15:46:31Z</dcterms:created>
  <dcterms:modified xsi:type="dcterms:W3CDTF">2017-09-19T19:09:46Z</dcterms:modified>
</cp:coreProperties>
</file>